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finansijsko poslovanje" sheetId="1" r:id="rId1"/>
    <sheet name="izvrsenje rashoda" sheetId="2" r:id="rId2"/>
  </sheets>
  <definedNames/>
  <calcPr fullCalcOnLoad="1"/>
</workbook>
</file>

<file path=xl/sharedStrings.xml><?xml version="1.0" encoding="utf-8"?>
<sst xmlns="http://schemas.openxmlformats.org/spreadsheetml/2006/main" count="343" uniqueCount="154">
  <si>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</si>
  <si>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</si>
  <si>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</si>
  <si>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</si>
  <si>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</si>
  <si>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</t>
  </si>
  <si>
    <t>Допринос за здравствено осиг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</si>
  <si>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</si>
  <si>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</si>
  <si>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</si>
  <si>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</si>
  <si>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</t>
  </si>
  <si>
    <t>Отпремнине и помоћи</t>
  </si>
  <si>
    <t>Помоћ у медицинском лечењу з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</si>
  <si>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</si>
  <si>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</si>
  <si>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</si>
  <si>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</t>
  </si>
  <si>
    <t>КОРИШЋЕЊЕ УСЛУГА И РОБА</t>
  </si>
  <si>
    <t>СТАЛНИ ТРОШКОВИ</t>
  </si>
  <si>
    <t>Трошкови платног промета и б</t>
  </si>
  <si>
    <t>Енергетске услуге</t>
  </si>
  <si>
    <t>Електрична енергија</t>
  </si>
  <si>
    <t>Природни гас</t>
  </si>
  <si>
    <t>Централно грејање</t>
  </si>
  <si>
    <t>Комуналне услуге</t>
  </si>
  <si>
    <t>Водовод и канализација</t>
  </si>
  <si>
    <t>Заштита имовине</t>
  </si>
  <si>
    <t>Услуге чишћења (ЈКПГрадска чистоћа)</t>
  </si>
  <si>
    <t xml:space="preserve">Услуге чишћења 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</si>
  <si>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</si>
  <si>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</si>
  <si>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</si>
  <si>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</si>
  <si>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</si>
  <si>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</si>
  <si>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</si>
  <si>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</si>
  <si>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</si>
  <si>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</si>
  <si>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</si>
  <si>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</si>
  <si>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</si>
  <si>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</si>
  <si>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</si>
  <si>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</t>
  </si>
  <si>
    <t>Репрезентација</t>
  </si>
  <si>
    <t>Остале опште услуге</t>
  </si>
  <si>
    <t>СПЕЦИЈАЛИЗОВАНЕ УСЛУГЕ</t>
  </si>
  <si>
    <t>Услуге образовања, културе и</t>
  </si>
  <si>
    <t>Медицинске услуге</t>
  </si>
  <si>
    <t>Услуге очувања животне среди</t>
  </si>
  <si>
    <t>Устале специјализоване услуг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</si>
  <si>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</si>
  <si>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</si>
  <si>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</si>
  <si>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</si>
  <si>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</si>
  <si>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</t>
  </si>
  <si>
    <t>Материјали за саобраћај</t>
  </si>
  <si>
    <t>Материјали за очување животн</t>
  </si>
  <si>
    <t>Материјали за образовање, ку</t>
  </si>
  <si>
    <t>Материјали за домаћинство и</t>
  </si>
  <si>
    <t>Материјали за посебне намене</t>
  </si>
  <si>
    <t>УПОТРЕБА ОСНОВНИХ СРЕДСТАВА</t>
  </si>
  <si>
    <t>Амортизација зграда и грађев</t>
  </si>
  <si>
    <t>ОСТАЛИ РАСХОДИ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</si>
  <si>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</si>
  <si>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</si>
  <si>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</si>
  <si>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</si>
  <si>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</si>
  <si>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</si>
  <si>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</si>
  <si>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</si>
  <si>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</t>
  </si>
  <si>
    <t>Пројектно планирање</t>
  </si>
  <si>
    <t>МАШИНЕ И ОПРЕМА (од 5347 до</t>
  </si>
  <si>
    <t>Административна опрема</t>
  </si>
  <si>
    <t>Опрема за образовање, науку,</t>
  </si>
  <si>
    <t>Опрема за производњу, моторн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</si>
  <si>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</si>
  <si>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</si>
  <si>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</si>
  <si>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</si>
  <si>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</si>
  <si>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</si>
  <si>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Набавка енергената</t>
  </si>
  <si>
    <t>Извор 01 - Редовни планирано</t>
  </si>
  <si>
    <t>Извор 01 - Редовни извршено</t>
  </si>
  <si>
    <t>Извор 01 - Програми планирано</t>
  </si>
  <si>
    <t>Извор 01 - Програми извршено</t>
  </si>
  <si>
    <t>Укупно 01 - планирано</t>
  </si>
  <si>
    <t>Укупно 01 - извршено</t>
  </si>
  <si>
    <t>Остале текуће донације и трансфери</t>
  </si>
  <si>
    <t>ДОТАЦИЈЕ,ДОНАЦИЈЕ И ТРАНСФЕРИ</t>
  </si>
  <si>
    <t>ОСТАЛЕ ТЕКУЋЕ ДОНАЦИЈЕ И ТРАНСФЕРИ</t>
  </si>
  <si>
    <t>УКУПНИ РАСХОДИ И ИЗДАЦИ 01</t>
  </si>
  <si>
    <t>Извор 04 - Редовни планирано</t>
  </si>
  <si>
    <t>Извор 04 - Редовни извршено</t>
  </si>
  <si>
    <t>Извор 04 - Програми планирано</t>
  </si>
  <si>
    <t>Извор 04 - Програми извршено</t>
  </si>
  <si>
    <t>Укупно 04 - планирано</t>
  </si>
  <si>
    <t>Укупно 04 - извршено</t>
  </si>
  <si>
    <t>УКУПНИ РАСХОДИ И ИЗДАЦИ 04</t>
  </si>
  <si>
    <t>Разлика</t>
  </si>
  <si>
    <t>ИЗВЕШТАЈ О ФИНАНСИЈСКОМ ПОСЛОВАЊУ</t>
  </si>
  <si>
    <t>Свега приходи из буџета:</t>
  </si>
  <si>
    <t>Разлика:</t>
  </si>
  <si>
    <t>Свега приход од Фонда:</t>
  </si>
  <si>
    <t>Свега расходи из средстава Фонда:</t>
  </si>
  <si>
    <t>Свега расходи и издаци:</t>
  </si>
  <si>
    <t>Свега расходи и издаци из буџета:</t>
  </si>
  <si>
    <t>р.бр.</t>
  </si>
  <si>
    <t>Опис</t>
  </si>
  <si>
    <t>Износ</t>
  </si>
  <si>
    <t>Приход из буџета града Београда - изворни приходи 01</t>
  </si>
  <si>
    <t>Расходи и издаци из средстава буџета 01</t>
  </si>
  <si>
    <t>Расходи и издаци из сопствених средстава 04</t>
  </si>
  <si>
    <t>Свега приходи из сопствених извора:</t>
  </si>
  <si>
    <t>Директор</t>
  </si>
  <si>
    <t>Обрадио</t>
  </si>
  <si>
    <t>У Лазаревцу____________________________</t>
  </si>
  <si>
    <t>Мешовити и неодређени приходи 04</t>
  </si>
  <si>
    <t>Банкарске услуге</t>
  </si>
  <si>
    <t>Свега приход од НСЗ</t>
  </si>
  <si>
    <t>Расходи  из средстава НСЗ</t>
  </si>
  <si>
    <t>Свега расходи из средстава НСЗ:</t>
  </si>
  <si>
    <t>Добровољни трансфери - донације 04</t>
  </si>
  <si>
    <t>Устале специјализоване услугe</t>
  </si>
  <si>
    <t>Приход од Фондova  за рефундацију боловања 03</t>
  </si>
  <si>
    <t>Расходи из средстава Фондova za refundaciju bolovanja 03</t>
  </si>
  <si>
    <t xml:space="preserve">Трошкови платног промета </t>
  </si>
  <si>
    <t>Извор 02 - планирано</t>
  </si>
  <si>
    <t>Извор 02 - извршено</t>
  </si>
  <si>
    <t>РАЗЛИКА</t>
  </si>
  <si>
    <t>УКУПНО    ПЛАНИРАНО</t>
  </si>
  <si>
    <t>УКУПНО             ИЗВРШЕНО</t>
  </si>
  <si>
    <t>Расходи  - Добровољни трансфери - донације 04</t>
  </si>
  <si>
    <t>Свега приходи - Добровољни трансфери - донације 04</t>
  </si>
  <si>
    <t>Приходи од уписнине 04</t>
  </si>
  <si>
    <t>Рефундација фондова за исплаћена боловања из сопствених средстава</t>
  </si>
  <si>
    <t>Дератизација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</si>
  <si>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</si>
  <si>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Укупно прилив средстава из свих извора</t>
  </si>
  <si>
    <t>Укупно извршене исплате из свих извора:</t>
  </si>
  <si>
    <t>Свега расходи добровољни трасфери и донације</t>
  </si>
  <si>
    <t>РЕКАПИТУЛАЦИЈА</t>
  </si>
  <si>
    <t>Разлика  - суфицит</t>
  </si>
  <si>
    <t>ИЗВЕШТАЈ О ИЗВРШЕЊУ ПЛАНА РАСХОДА И ИЗДАТАКА ЗА 2022. ГОДИНУ ИЗВОР 04 СОПСТВЕНИ ПРИХОДИ</t>
  </si>
  <si>
    <t>ИЗВЕШТАЈ О ИЗВРШЕЊУ ПЛАНА РАСХОДА И ИЗДАТАКА ЗА 2022. ГОДИНУ ИЗВОР 01 БУЏЕТ ГРАДА</t>
  </si>
  <si>
    <t>ИЗВЕШТАЈ О УТРОШКУ СРЕДСТАВА 07 НСЗ ЈАВНИ РАДОВИ ЗА 2022 ГОДИНУ</t>
  </si>
  <si>
    <t>Приход од Националне службе за запошљавање 07</t>
  </si>
  <si>
    <t>БИБЛИОТЕКЕ ДИМИТРИЈЕ ТУЦОВИЋ ЗА 2022.ГОДИНУ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</si>
</sst>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;[Red]#,##0.00"/>
  </numFmts>
  <fonts count="39"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sz val="8"/>
      <name val="Calibri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2" fillId="34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33" borderId="0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4" fontId="2" fillId="35" borderId="16" xfId="0" applyNumberFormat="1" applyFont="1" applyFill="1" applyBorder="1" applyAlignment="1">
      <alignment/>
    </xf>
    <xf numFmtId="4" fontId="2" fillId="36" borderId="17" xfId="0" applyNumberFormat="1" applyFont="1" applyFill="1" applyBorder="1" applyAlignment="1">
      <alignment/>
    </xf>
    <xf numFmtId="4" fontId="2" fillId="34" borderId="16" xfId="0" applyNumberFormat="1" applyFont="1" applyFill="1" applyBorder="1" applyAlignment="1">
      <alignment/>
    </xf>
    <xf numFmtId="4" fontId="2" fillId="37" borderId="16" xfId="0" applyNumberFormat="1" applyFont="1" applyFill="1" applyBorder="1" applyAlignment="1">
      <alignment/>
    </xf>
    <xf numFmtId="4" fontId="1" fillId="38" borderId="12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1" fillId="38" borderId="18" xfId="0" applyNumberFormat="1" applyFont="1" applyFill="1" applyBorder="1" applyAlignment="1">
      <alignment/>
    </xf>
    <xf numFmtId="4" fontId="1" fillId="38" borderId="19" xfId="0" applyNumberFormat="1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34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9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4" fontId="2" fillId="39" borderId="16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2" fillId="35" borderId="21" xfId="0" applyNumberFormat="1" applyFont="1" applyFill="1" applyBorder="1" applyAlignment="1">
      <alignment/>
    </xf>
    <xf numFmtId="0" fontId="2" fillId="40" borderId="17" xfId="0" applyFont="1" applyFill="1" applyBorder="1" applyAlignment="1">
      <alignment/>
    </xf>
    <xf numFmtId="4" fontId="2" fillId="41" borderId="17" xfId="0" applyNumberFormat="1" applyFont="1" applyFill="1" applyBorder="1" applyAlignment="1">
      <alignment/>
    </xf>
    <xf numFmtId="4" fontId="2" fillId="42" borderId="24" xfId="0" applyNumberFormat="1" applyFont="1" applyFill="1" applyBorder="1" applyAlignment="1">
      <alignment/>
    </xf>
    <xf numFmtId="0" fontId="2" fillId="43" borderId="17" xfId="0" applyFont="1" applyFill="1" applyBorder="1" applyAlignment="1">
      <alignment/>
    </xf>
    <xf numFmtId="4" fontId="2" fillId="43" borderId="17" xfId="0" applyNumberFormat="1" applyFont="1" applyFill="1" applyBorder="1" applyAlignment="1">
      <alignment/>
    </xf>
    <xf numFmtId="0" fontId="2" fillId="43" borderId="11" xfId="0" applyFont="1" applyFill="1" applyBorder="1" applyAlignment="1">
      <alignment/>
    </xf>
    <xf numFmtId="4" fontId="2" fillId="43" borderId="10" xfId="0" applyNumberFormat="1" applyFont="1" applyFill="1" applyBorder="1" applyAlignment="1">
      <alignment/>
    </xf>
    <xf numFmtId="4" fontId="2" fillId="43" borderId="11" xfId="0" applyNumberFormat="1" applyFont="1" applyFill="1" applyBorder="1" applyAlignment="1">
      <alignment/>
    </xf>
    <xf numFmtId="4" fontId="2" fillId="43" borderId="21" xfId="0" applyNumberFormat="1" applyFont="1" applyFill="1" applyBorder="1" applyAlignment="1">
      <alignment/>
    </xf>
    <xf numFmtId="4" fontId="2" fillId="43" borderId="12" xfId="0" applyNumberFormat="1" applyFont="1" applyFill="1" applyBorder="1" applyAlignment="1">
      <alignment/>
    </xf>
    <xf numFmtId="0" fontId="2" fillId="43" borderId="25" xfId="0" applyFont="1" applyFill="1" applyBorder="1" applyAlignment="1">
      <alignment/>
    </xf>
    <xf numFmtId="4" fontId="2" fillId="43" borderId="26" xfId="0" applyNumberFormat="1" applyFont="1" applyFill="1" applyBorder="1" applyAlignment="1">
      <alignment/>
    </xf>
    <xf numFmtId="4" fontId="2" fillId="43" borderId="27" xfId="0" applyNumberFormat="1" applyFont="1" applyFill="1" applyBorder="1" applyAlignment="1">
      <alignment/>
    </xf>
    <xf numFmtId="4" fontId="2" fillId="43" borderId="28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9" fontId="0" fillId="0" borderId="0" xfId="57" applyFont="1" applyAlignment="1">
      <alignment/>
    </xf>
    <xf numFmtId="4" fontId="0" fillId="0" borderId="0" xfId="57" applyNumberFormat="1" applyFont="1" applyAlignment="1">
      <alignment/>
    </xf>
    <xf numFmtId="0" fontId="2" fillId="43" borderId="29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3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45" borderId="31" xfId="0" applyFont="1" applyFill="1" applyBorder="1" applyAlignment="1">
      <alignment horizontal="center"/>
    </xf>
    <xf numFmtId="9" fontId="2" fillId="45" borderId="31" xfId="57" applyFont="1" applyFill="1" applyBorder="1" applyAlignment="1">
      <alignment horizontal="center"/>
    </xf>
    <xf numFmtId="0" fontId="2" fillId="46" borderId="31" xfId="0" applyFont="1" applyFill="1" applyBorder="1" applyAlignment="1">
      <alignment horizontal="center"/>
    </xf>
    <xf numFmtId="0" fontId="2" fillId="47" borderId="34" xfId="0" applyFont="1" applyFill="1" applyBorder="1" applyAlignment="1">
      <alignment horizontal="center"/>
    </xf>
    <xf numFmtId="0" fontId="2" fillId="47" borderId="31" xfId="0" applyFont="1" applyFill="1" applyBorder="1" applyAlignment="1">
      <alignment horizontal="center"/>
    </xf>
    <xf numFmtId="0" fontId="2" fillId="46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48" borderId="10" xfId="0" applyFont="1" applyFill="1" applyBorder="1" applyAlignment="1">
      <alignment horizontal="center"/>
    </xf>
    <xf numFmtId="0" fontId="2" fillId="48" borderId="15" xfId="0" applyFont="1" applyFill="1" applyBorder="1" applyAlignment="1">
      <alignment/>
    </xf>
    <xf numFmtId="4" fontId="2" fillId="48" borderId="16" xfId="0" applyNumberFormat="1" applyFont="1" applyFill="1" applyBorder="1" applyAlignment="1">
      <alignment/>
    </xf>
    <xf numFmtId="4" fontId="2" fillId="44" borderId="12" xfId="0" applyNumberFormat="1" applyFont="1" applyFill="1" applyBorder="1" applyAlignment="1">
      <alignment/>
    </xf>
    <xf numFmtId="0" fontId="2" fillId="49" borderId="10" xfId="0" applyFont="1" applyFill="1" applyBorder="1" applyAlignment="1">
      <alignment horizontal="center"/>
    </xf>
    <xf numFmtId="0" fontId="2" fillId="49" borderId="15" xfId="0" applyFont="1" applyFill="1" applyBorder="1" applyAlignment="1">
      <alignment/>
    </xf>
    <xf numFmtId="4" fontId="2" fillId="49" borderId="16" xfId="0" applyNumberFormat="1" applyFont="1" applyFill="1" applyBorder="1" applyAlignment="1">
      <alignment/>
    </xf>
    <xf numFmtId="4" fontId="2" fillId="49" borderId="11" xfId="0" applyNumberFormat="1" applyFont="1" applyFill="1" applyBorder="1" applyAlignment="1">
      <alignment/>
    </xf>
    <xf numFmtId="4" fontId="2" fillId="49" borderId="10" xfId="0" applyNumberFormat="1" applyFont="1" applyFill="1" applyBorder="1" applyAlignment="1">
      <alignment/>
    </xf>
    <xf numFmtId="4" fontId="2" fillId="49" borderId="12" xfId="0" applyNumberFormat="1" applyFont="1" applyFill="1" applyBorder="1" applyAlignment="1">
      <alignment/>
    </xf>
    <xf numFmtId="4" fontId="2" fillId="49" borderId="24" xfId="0" applyNumberFormat="1" applyFont="1" applyFill="1" applyBorder="1" applyAlignment="1">
      <alignment/>
    </xf>
    <xf numFmtId="4" fontId="2" fillId="49" borderId="26" xfId="0" applyNumberFormat="1" applyFont="1" applyFill="1" applyBorder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5" xfId="0" applyFont="1" applyFill="1" applyBorder="1" applyAlignment="1">
      <alignment/>
    </xf>
    <xf numFmtId="4" fontId="2" fillId="42" borderId="10" xfId="0" applyNumberFormat="1" applyFont="1" applyFill="1" applyBorder="1" applyAlignment="1">
      <alignment/>
    </xf>
    <xf numFmtId="4" fontId="2" fillId="42" borderId="16" xfId="0" applyNumberFormat="1" applyFont="1" applyFill="1" applyBorder="1" applyAlignment="1">
      <alignment/>
    </xf>
    <xf numFmtId="4" fontId="2" fillId="42" borderId="12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49" borderId="26" xfId="0" applyFont="1" applyFill="1" applyBorder="1" applyAlignment="1">
      <alignment horizontal="center"/>
    </xf>
    <xf numFmtId="0" fontId="2" fillId="49" borderId="28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8" borderId="1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1" fillId="34" borderId="16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8" borderId="18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33" borderId="38" xfId="0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38" borderId="19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" fillId="44" borderId="16" xfId="0" applyNumberFormat="1" applyFont="1" applyFill="1" applyBorder="1" applyAlignment="1">
      <alignment/>
    </xf>
    <xf numFmtId="4" fontId="1" fillId="44" borderId="21" xfId="0" applyNumberFormat="1" applyFont="1" applyFill="1" applyBorder="1" applyAlignment="1">
      <alignment/>
    </xf>
    <xf numFmtId="4" fontId="1" fillId="44" borderId="12" xfId="0" applyNumberFormat="1" applyFont="1" applyFill="1" applyBorder="1" applyAlignment="1">
      <alignment/>
    </xf>
    <xf numFmtId="4" fontId="1" fillId="33" borderId="39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2" fillId="49" borderId="11" xfId="0" applyFont="1" applyFill="1" applyBorder="1" applyAlignment="1">
      <alignment/>
    </xf>
    <xf numFmtId="4" fontId="2" fillId="49" borderId="15" xfId="0" applyNumberFormat="1" applyFont="1" applyFill="1" applyBorder="1" applyAlignment="1">
      <alignment/>
    </xf>
    <xf numFmtId="0" fontId="2" fillId="44" borderId="11" xfId="0" applyFont="1" applyFill="1" applyBorder="1" applyAlignment="1">
      <alignment/>
    </xf>
    <xf numFmtId="4" fontId="2" fillId="44" borderId="10" xfId="0" applyNumberFormat="1" applyFont="1" applyFill="1" applyBorder="1" applyAlignment="1">
      <alignment/>
    </xf>
    <xf numFmtId="4" fontId="2" fillId="44" borderId="11" xfId="0" applyNumberFormat="1" applyFont="1" applyFill="1" applyBorder="1" applyAlignment="1">
      <alignment/>
    </xf>
    <xf numFmtId="4" fontId="2" fillId="44" borderId="21" xfId="0" applyNumberFormat="1" applyFont="1" applyFill="1" applyBorder="1" applyAlignment="1">
      <alignment/>
    </xf>
    <xf numFmtId="4" fontId="2" fillId="44" borderId="16" xfId="0" applyNumberFormat="1" applyFont="1" applyFill="1" applyBorder="1" applyAlignment="1">
      <alignment/>
    </xf>
    <xf numFmtId="4" fontId="2" fillId="49" borderId="21" xfId="0" applyNumberFormat="1" applyFont="1" applyFill="1" applyBorder="1" applyAlignment="1">
      <alignment/>
    </xf>
    <xf numFmtId="0" fontId="2" fillId="42" borderId="11" xfId="0" applyFont="1" applyFill="1" applyBorder="1" applyAlignment="1">
      <alignment/>
    </xf>
    <xf numFmtId="4" fontId="2" fillId="42" borderId="11" xfId="0" applyNumberFormat="1" applyFont="1" applyFill="1" applyBorder="1" applyAlignment="1">
      <alignment/>
    </xf>
    <xf numFmtId="4" fontId="2" fillId="50" borderId="23" xfId="0" applyNumberFormat="1" applyFont="1" applyFill="1" applyBorder="1" applyAlignment="1">
      <alignment/>
    </xf>
    <xf numFmtId="4" fontId="2" fillId="50" borderId="20" xfId="0" applyNumberFormat="1" applyFont="1" applyFill="1" applyBorder="1" applyAlignment="1">
      <alignment/>
    </xf>
    <xf numFmtId="0" fontId="2" fillId="44" borderId="15" xfId="0" applyFont="1" applyFill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2" fillId="0" borderId="2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2" fillId="45" borderId="20" xfId="0" applyNumberFormat="1" applyFont="1" applyFill="1" applyBorder="1" applyAlignment="1">
      <alignment/>
    </xf>
    <xf numFmtId="4" fontId="2" fillId="46" borderId="20" xfId="0" applyNumberFormat="1" applyFont="1" applyFill="1" applyBorder="1" applyAlignment="1">
      <alignment/>
    </xf>
    <xf numFmtId="4" fontId="2" fillId="45" borderId="20" xfId="57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4" fontId="2" fillId="47" borderId="18" xfId="0" applyNumberFormat="1" applyFont="1" applyFill="1" applyBorder="1" applyAlignment="1">
      <alignment/>
    </xf>
    <xf numFmtId="4" fontId="2" fillId="47" borderId="20" xfId="0" applyNumberFormat="1" applyFont="1" applyFill="1" applyBorder="1" applyAlignment="1">
      <alignment/>
    </xf>
    <xf numFmtId="4" fontId="2" fillId="46" borderId="41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4" fontId="1" fillId="51" borderId="11" xfId="0" applyNumberFormat="1" applyFont="1" applyFill="1" applyBorder="1" applyAlignment="1">
      <alignment/>
    </xf>
    <xf numFmtId="4" fontId="1" fillId="51" borderId="1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10" xfId="57" applyNumberFormat="1" applyFont="1" applyFill="1" applyBorder="1" applyAlignment="1">
      <alignment/>
    </xf>
    <xf numFmtId="4" fontId="1" fillId="52" borderId="10" xfId="0" applyNumberFormat="1" applyFont="1" applyFill="1" applyBorder="1" applyAlignment="1">
      <alignment/>
    </xf>
    <xf numFmtId="0" fontId="2" fillId="45" borderId="31" xfId="0" applyFont="1" applyFill="1" applyBorder="1" applyAlignment="1">
      <alignment horizontal="left"/>
    </xf>
    <xf numFmtId="0" fontId="2" fillId="45" borderId="23" xfId="0" applyFont="1" applyFill="1" applyBorder="1" applyAlignment="1">
      <alignment horizontal="left"/>
    </xf>
    <xf numFmtId="0" fontId="2" fillId="45" borderId="17" xfId="0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2" fillId="47" borderId="43" xfId="0" applyFont="1" applyFill="1" applyBorder="1" applyAlignment="1">
      <alignment horizontal="left"/>
    </xf>
    <xf numFmtId="0" fontId="2" fillId="47" borderId="44" xfId="0" applyFont="1" applyFill="1" applyBorder="1" applyAlignment="1">
      <alignment horizontal="left"/>
    </xf>
    <xf numFmtId="0" fontId="2" fillId="47" borderId="45" xfId="0" applyFont="1" applyFill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46" borderId="31" xfId="0" applyFont="1" applyFill="1" applyBorder="1" applyAlignment="1">
      <alignment horizontal="left"/>
    </xf>
    <xf numFmtId="0" fontId="2" fillId="46" borderId="23" xfId="0" applyFont="1" applyFill="1" applyBorder="1" applyAlignment="1">
      <alignment horizontal="left"/>
    </xf>
    <xf numFmtId="0" fontId="2" fillId="46" borderId="17" xfId="0" applyFont="1" applyFill="1" applyBorder="1" applyAlignment="1">
      <alignment horizontal="left"/>
    </xf>
    <xf numFmtId="0" fontId="2" fillId="46" borderId="46" xfId="0" applyFont="1" applyFill="1" applyBorder="1" applyAlignment="1">
      <alignment horizontal="left"/>
    </xf>
    <xf numFmtId="0" fontId="2" fillId="46" borderId="47" xfId="0" applyFont="1" applyFill="1" applyBorder="1" applyAlignment="1">
      <alignment horizontal="left"/>
    </xf>
    <xf numFmtId="0" fontId="2" fillId="46" borderId="48" xfId="0" applyFont="1" applyFill="1" applyBorder="1" applyAlignment="1">
      <alignment horizontal="left"/>
    </xf>
    <xf numFmtId="0" fontId="2" fillId="47" borderId="49" xfId="0" applyFont="1" applyFill="1" applyBorder="1" applyAlignment="1">
      <alignment horizontal="left"/>
    </xf>
    <xf numFmtId="0" fontId="2" fillId="47" borderId="50" xfId="0" applyFont="1" applyFill="1" applyBorder="1" applyAlignment="1">
      <alignment horizontal="left"/>
    </xf>
    <xf numFmtId="0" fontId="2" fillId="47" borderId="51" xfId="0" applyFont="1" applyFill="1" applyBorder="1" applyAlignment="1">
      <alignment horizontal="left"/>
    </xf>
    <xf numFmtId="0" fontId="2" fillId="45" borderId="49" xfId="0" applyFont="1" applyFill="1" applyBorder="1" applyAlignment="1">
      <alignment horizontal="left"/>
    </xf>
    <xf numFmtId="0" fontId="2" fillId="45" borderId="50" xfId="0" applyFont="1" applyFill="1" applyBorder="1" applyAlignment="1">
      <alignment horizontal="left"/>
    </xf>
    <xf numFmtId="0" fontId="2" fillId="45" borderId="51" xfId="0" applyFont="1" applyFill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2" fillId="46" borderId="49" xfId="0" applyFont="1" applyFill="1" applyBorder="1" applyAlignment="1">
      <alignment horizontal="left"/>
    </xf>
    <xf numFmtId="0" fontId="2" fillId="46" borderId="50" xfId="0" applyFont="1" applyFill="1" applyBorder="1" applyAlignment="1">
      <alignment horizontal="left"/>
    </xf>
    <xf numFmtId="0" fontId="2" fillId="46" borderId="51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45" borderId="49" xfId="0" applyFont="1" applyFill="1" applyBorder="1" applyAlignment="1">
      <alignment horizontal="left"/>
    </xf>
    <xf numFmtId="0" fontId="1" fillId="45" borderId="50" xfId="0" applyFont="1" applyFill="1" applyBorder="1" applyAlignment="1">
      <alignment horizontal="left"/>
    </xf>
    <xf numFmtId="0" fontId="1" fillId="45" borderId="58" xfId="0" applyFont="1" applyFill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9" fontId="2" fillId="45" borderId="49" xfId="57" applyFont="1" applyFill="1" applyBorder="1" applyAlignment="1">
      <alignment horizontal="left"/>
    </xf>
    <xf numFmtId="9" fontId="2" fillId="45" borderId="50" xfId="57" applyFont="1" applyFill="1" applyBorder="1" applyAlignment="1">
      <alignment horizontal="left"/>
    </xf>
    <xf numFmtId="9" fontId="2" fillId="45" borderId="51" xfId="57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46" borderId="49" xfId="0" applyFont="1" applyFill="1" applyBorder="1" applyAlignment="1">
      <alignment/>
    </xf>
    <xf numFmtId="0" fontId="2" fillId="46" borderId="50" xfId="0" applyFont="1" applyFill="1" applyBorder="1" applyAlignment="1">
      <alignment/>
    </xf>
    <xf numFmtId="0" fontId="2" fillId="46" borderId="51" xfId="0" applyFont="1" applyFill="1" applyBorder="1" applyAlignment="1">
      <alignment/>
    </xf>
    <xf numFmtId="0" fontId="1" fillId="0" borderId="61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2" fillId="45" borderId="49" xfId="0" applyFont="1" applyFill="1" applyBorder="1" applyAlignment="1">
      <alignment/>
    </xf>
    <xf numFmtId="0" fontId="2" fillId="45" borderId="50" xfId="0" applyFont="1" applyFill="1" applyBorder="1" applyAlignment="1">
      <alignment/>
    </xf>
    <xf numFmtId="0" fontId="2" fillId="45" borderId="51" xfId="0" applyFont="1" applyFill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70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70" xfId="0" applyNumberFormat="1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70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75" xfId="0" applyNumberFormat="1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4" fontId="2" fillId="53" borderId="29" xfId="0" applyNumberFormat="1" applyFont="1" applyFill="1" applyBorder="1" applyAlignment="1">
      <alignment horizontal="center" vertical="center" wrapText="1"/>
    </xf>
    <xf numFmtId="4" fontId="2" fillId="53" borderId="30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0" borderId="68" xfId="0" applyNumberFormat="1" applyFont="1" applyFill="1" applyBorder="1" applyAlignment="1">
      <alignment horizontal="center" vertical="center" wrapText="1"/>
    </xf>
    <xf numFmtId="4" fontId="2" fillId="0" borderId="78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72"/>
  <sheetViews>
    <sheetView zoomScale="120" zoomScaleNormal="120" zoomScalePageLayoutView="0" workbookViewId="0" topLeftCell="A22">
      <selection activeCell="A1" sqref="A1:H37"/>
    </sheetView>
  </sheetViews>
  <sheetFormatPr defaultColWidth="9.140625" defaultRowHeight="15"/>
  <cols>
    <col min="1" max="1" width="6.00390625" style="0" customWidth="1"/>
    <col min="2" max="2" width="8.7109375" style="61" customWidth="1"/>
    <col min="3" max="3" width="32.28125" style="1" customWidth="1"/>
    <col min="4" max="4" width="12.7109375" style="3" customWidth="1"/>
    <col min="5" max="5" width="13.140625" style="3" customWidth="1"/>
    <col min="6" max="6" width="11.7109375" style="3" customWidth="1"/>
    <col min="7" max="7" width="18.7109375" style="3" customWidth="1"/>
    <col min="8" max="8" width="33.421875" style="95" customWidth="1"/>
    <col min="11" max="11" width="21.8515625" style="13" customWidth="1"/>
    <col min="12" max="12" width="15.8515625" style="13" customWidth="1"/>
    <col min="13" max="14" width="9.140625" style="13" customWidth="1"/>
  </cols>
  <sheetData>
    <row r="2" spans="2:8" ht="15.75">
      <c r="B2" s="232" t="s">
        <v>106</v>
      </c>
      <c r="C2" s="232"/>
      <c r="D2" s="232"/>
      <c r="E2" s="232"/>
      <c r="F2" s="232"/>
      <c r="G2" s="232"/>
      <c r="H2" s="232"/>
    </row>
    <row r="3" spans="2:8" ht="15.75">
      <c r="B3" s="232" t="s">
        <v>153</v>
      </c>
      <c r="C3" s="232"/>
      <c r="D3" s="232"/>
      <c r="E3" s="232"/>
      <c r="F3" s="232"/>
      <c r="G3" s="232"/>
      <c r="H3" s="232"/>
    </row>
    <row r="4" ht="16.5" thickBot="1"/>
    <row r="5" spans="2:14" s="177" customFormat="1" ht="16.5" thickBot="1">
      <c r="B5" s="75" t="s">
        <v>113</v>
      </c>
      <c r="C5" s="190" t="s">
        <v>114</v>
      </c>
      <c r="D5" s="191"/>
      <c r="E5" s="191"/>
      <c r="F5" s="191"/>
      <c r="G5" s="192"/>
      <c r="H5" s="176" t="s">
        <v>115</v>
      </c>
      <c r="K5" s="178"/>
      <c r="L5" s="178"/>
      <c r="M5" s="178"/>
      <c r="N5" s="178"/>
    </row>
    <row r="6" spans="2:8" ht="16.5" thickBot="1">
      <c r="B6" s="76">
        <v>1</v>
      </c>
      <c r="C6" s="242" t="s">
        <v>116</v>
      </c>
      <c r="D6" s="243"/>
      <c r="E6" s="243"/>
      <c r="F6" s="243"/>
      <c r="G6" s="244"/>
      <c r="H6" s="161">
        <v>29957713.6</v>
      </c>
    </row>
    <row r="7" spans="2:8" ht="16.5" thickBot="1">
      <c r="B7" s="81"/>
      <c r="C7" s="239" t="s">
        <v>107</v>
      </c>
      <c r="D7" s="240"/>
      <c r="E7" s="240"/>
      <c r="F7" s="240"/>
      <c r="G7" s="241"/>
      <c r="H7" s="169">
        <f>SUM(H6:H6)</f>
        <v>29957713.6</v>
      </c>
    </row>
    <row r="8" spans="2:8" ht="16.5" thickBot="1">
      <c r="B8" s="76">
        <v>1</v>
      </c>
      <c r="C8" s="242" t="s">
        <v>117</v>
      </c>
      <c r="D8" s="243"/>
      <c r="E8" s="243"/>
      <c r="F8" s="243"/>
      <c r="G8" s="244"/>
      <c r="H8" s="161">
        <v>29957713.6</v>
      </c>
    </row>
    <row r="9" spans="2:8" ht="16.5" thickBot="1">
      <c r="B9" s="81"/>
      <c r="C9" s="239" t="s">
        <v>112</v>
      </c>
      <c r="D9" s="240"/>
      <c r="E9" s="240"/>
      <c r="F9" s="240"/>
      <c r="G9" s="241"/>
      <c r="H9" s="169">
        <f>SUM(H8:H8)</f>
        <v>29957713.6</v>
      </c>
    </row>
    <row r="10" spans="2:8" ht="16.5" thickBot="1">
      <c r="B10" s="83"/>
      <c r="C10" s="233" t="s">
        <v>108</v>
      </c>
      <c r="D10" s="234"/>
      <c r="E10" s="234"/>
      <c r="F10" s="234"/>
      <c r="G10" s="235"/>
      <c r="H10" s="170">
        <f>SUM(H7-H9)</f>
        <v>0</v>
      </c>
    </row>
    <row r="11" spans="2:8" ht="15.75">
      <c r="B11" s="80">
        <v>1</v>
      </c>
      <c r="C11" s="236" t="s">
        <v>140</v>
      </c>
      <c r="D11" s="237"/>
      <c r="E11" s="237"/>
      <c r="F11" s="237"/>
      <c r="G11" s="238"/>
      <c r="H11" s="161">
        <v>871100</v>
      </c>
    </row>
    <row r="12" spans="2:8" ht="15.75">
      <c r="B12" s="80">
        <v>2</v>
      </c>
      <c r="C12" s="236" t="s">
        <v>123</v>
      </c>
      <c r="D12" s="237"/>
      <c r="E12" s="237"/>
      <c r="F12" s="237"/>
      <c r="G12" s="238"/>
      <c r="H12" s="163">
        <v>585118</v>
      </c>
    </row>
    <row r="13" spans="2:8" ht="16.5" thickBot="1">
      <c r="B13" s="78">
        <v>3</v>
      </c>
      <c r="C13" s="248" t="s">
        <v>141</v>
      </c>
      <c r="D13" s="249"/>
      <c r="E13" s="249"/>
      <c r="F13" s="249"/>
      <c r="G13" s="250"/>
      <c r="H13" s="172">
        <v>0</v>
      </c>
    </row>
    <row r="14" spans="2:8" ht="16.5" thickBot="1">
      <c r="B14" s="82"/>
      <c r="C14" s="229" t="s">
        <v>119</v>
      </c>
      <c r="D14" s="230"/>
      <c r="E14" s="230"/>
      <c r="F14" s="230"/>
      <c r="G14" s="231"/>
      <c r="H14" s="171">
        <f>SUM(H11:H13)</f>
        <v>1456218</v>
      </c>
    </row>
    <row r="15" spans="2:8" ht="16.5" thickBot="1">
      <c r="B15" s="78">
        <v>1</v>
      </c>
      <c r="C15" s="245" t="s">
        <v>118</v>
      </c>
      <c r="D15" s="246"/>
      <c r="E15" s="246"/>
      <c r="F15" s="246"/>
      <c r="G15" s="247"/>
      <c r="H15" s="172">
        <v>1449690.2</v>
      </c>
    </row>
    <row r="16" spans="2:8" ht="16.5" thickBot="1">
      <c r="B16" s="81"/>
      <c r="C16" s="211" t="s">
        <v>111</v>
      </c>
      <c r="D16" s="212"/>
      <c r="E16" s="212"/>
      <c r="F16" s="212"/>
      <c r="G16" s="213"/>
      <c r="H16" s="169">
        <f>SUM(H15)</f>
        <v>1449690.2</v>
      </c>
    </row>
    <row r="17" spans="2:8" ht="16.5" thickBot="1">
      <c r="B17" s="83"/>
      <c r="C17" s="217" t="s">
        <v>108</v>
      </c>
      <c r="D17" s="218"/>
      <c r="E17" s="218"/>
      <c r="F17" s="218"/>
      <c r="G17" s="219"/>
      <c r="H17" s="170">
        <f>SUM(H14-H16)</f>
        <v>6527.800000000047</v>
      </c>
    </row>
    <row r="18" spans="2:8" ht="16.5" thickBot="1">
      <c r="B18" s="77">
        <v>1</v>
      </c>
      <c r="C18" s="220" t="s">
        <v>128</v>
      </c>
      <c r="D18" s="221"/>
      <c r="E18" s="221"/>
      <c r="F18" s="221"/>
      <c r="G18" s="222"/>
      <c r="H18" s="162">
        <v>0</v>
      </c>
    </row>
    <row r="19" spans="2:8" ht="16.5" thickBot="1">
      <c r="B19" s="82"/>
      <c r="C19" s="223" t="s">
        <v>139</v>
      </c>
      <c r="D19" s="224"/>
      <c r="E19" s="224"/>
      <c r="F19" s="224"/>
      <c r="G19" s="225"/>
      <c r="H19" s="171">
        <f>SUM(H18)</f>
        <v>0</v>
      </c>
    </row>
    <row r="20" spans="2:8" ht="16.5" thickBot="1">
      <c r="B20" s="79">
        <v>1</v>
      </c>
      <c r="C20" s="214" t="s">
        <v>138</v>
      </c>
      <c r="D20" s="215"/>
      <c r="E20" s="215"/>
      <c r="F20" s="215"/>
      <c r="G20" s="216"/>
      <c r="H20" s="168">
        <v>0</v>
      </c>
    </row>
    <row r="21" spans="2:14" s="62" customFormat="1" ht="16.5" thickBot="1">
      <c r="B21" s="82"/>
      <c r="C21" s="229" t="s">
        <v>146</v>
      </c>
      <c r="D21" s="230"/>
      <c r="E21" s="230"/>
      <c r="F21" s="230"/>
      <c r="G21" s="231"/>
      <c r="H21" s="171">
        <f>SUM(H20)</f>
        <v>0</v>
      </c>
      <c r="K21" s="63"/>
      <c r="L21" s="63"/>
      <c r="M21" s="63"/>
      <c r="N21" s="63"/>
    </row>
    <row r="22" spans="2:8" ht="16.5" thickBot="1">
      <c r="B22" s="83"/>
      <c r="C22" s="217" t="s">
        <v>108</v>
      </c>
      <c r="D22" s="218"/>
      <c r="E22" s="218"/>
      <c r="F22" s="218"/>
      <c r="G22" s="219"/>
      <c r="H22" s="170">
        <f>SUM(H19-H21)</f>
        <v>0</v>
      </c>
    </row>
    <row r="23" spans="2:8" ht="16.5" thickBot="1">
      <c r="B23" s="76">
        <v>1</v>
      </c>
      <c r="C23" s="226" t="s">
        <v>130</v>
      </c>
      <c r="D23" s="227"/>
      <c r="E23" s="227"/>
      <c r="F23" s="227"/>
      <c r="G23" s="228"/>
      <c r="H23" s="161">
        <v>0</v>
      </c>
    </row>
    <row r="24" spans="2:8" ht="16.5" thickBot="1">
      <c r="B24" s="81"/>
      <c r="C24" s="187" t="s">
        <v>109</v>
      </c>
      <c r="D24" s="188"/>
      <c r="E24" s="188"/>
      <c r="F24" s="188"/>
      <c r="G24" s="189"/>
      <c r="H24" s="169">
        <f>SUM(H23:H23)</f>
        <v>0</v>
      </c>
    </row>
    <row r="25" spans="2:8" ht="16.5" thickBot="1">
      <c r="B25" s="78">
        <v>1</v>
      </c>
      <c r="C25" s="193" t="s">
        <v>131</v>
      </c>
      <c r="D25" s="194"/>
      <c r="E25" s="194"/>
      <c r="F25" s="194"/>
      <c r="G25" s="195"/>
      <c r="H25" s="172">
        <v>0</v>
      </c>
    </row>
    <row r="26" spans="2:8" ht="16.5" thickBot="1">
      <c r="B26" s="81"/>
      <c r="C26" s="187" t="s">
        <v>110</v>
      </c>
      <c r="D26" s="188"/>
      <c r="E26" s="188"/>
      <c r="F26" s="188"/>
      <c r="G26" s="189"/>
      <c r="H26" s="169">
        <f>SUM(H25)</f>
        <v>0</v>
      </c>
    </row>
    <row r="27" spans="2:8" ht="16.5" thickBot="1">
      <c r="B27" s="83"/>
      <c r="C27" s="202" t="s">
        <v>108</v>
      </c>
      <c r="D27" s="203"/>
      <c r="E27" s="203"/>
      <c r="F27" s="203"/>
      <c r="G27" s="204"/>
      <c r="H27" s="170">
        <f>SUM(H24-H26)</f>
        <v>0</v>
      </c>
    </row>
    <row r="28" spans="2:8" ht="16.5" thickBot="1">
      <c r="B28" s="75">
        <v>1</v>
      </c>
      <c r="C28" s="199" t="s">
        <v>152</v>
      </c>
      <c r="D28" s="200"/>
      <c r="E28" s="200"/>
      <c r="F28" s="200"/>
      <c r="G28" s="201"/>
      <c r="H28" s="163">
        <v>438502.13</v>
      </c>
    </row>
    <row r="29" spans="2:8" ht="16.5" thickBot="1">
      <c r="B29" s="81"/>
      <c r="C29" s="187" t="s">
        <v>125</v>
      </c>
      <c r="D29" s="188"/>
      <c r="E29" s="188"/>
      <c r="F29" s="188"/>
      <c r="G29" s="189"/>
      <c r="H29" s="169">
        <f>SUM(H28)</f>
        <v>438502.13</v>
      </c>
    </row>
    <row r="30" spans="2:8" ht="16.5" thickBot="1">
      <c r="B30" s="75">
        <v>1</v>
      </c>
      <c r="C30" s="199" t="s">
        <v>126</v>
      </c>
      <c r="D30" s="200"/>
      <c r="E30" s="200"/>
      <c r="F30" s="200"/>
      <c r="G30" s="201"/>
      <c r="H30" s="163">
        <v>438502.13</v>
      </c>
    </row>
    <row r="31" spans="2:8" ht="16.5" thickBot="1">
      <c r="B31" s="81"/>
      <c r="C31" s="187" t="s">
        <v>127</v>
      </c>
      <c r="D31" s="188"/>
      <c r="E31" s="188"/>
      <c r="F31" s="188"/>
      <c r="G31" s="189"/>
      <c r="H31" s="169">
        <f>SUM(H30)</f>
        <v>438502.13</v>
      </c>
    </row>
    <row r="32" spans="2:8" ht="16.5" thickBot="1">
      <c r="B32" s="83"/>
      <c r="C32" s="202" t="s">
        <v>108</v>
      </c>
      <c r="D32" s="203"/>
      <c r="E32" s="203"/>
      <c r="F32" s="203"/>
      <c r="G32" s="204"/>
      <c r="H32" s="170">
        <f>SUM(H29-H31)</f>
        <v>0</v>
      </c>
    </row>
    <row r="33" spans="2:8" ht="16.5" thickBot="1">
      <c r="B33" s="75"/>
      <c r="C33" s="190" t="s">
        <v>147</v>
      </c>
      <c r="D33" s="191"/>
      <c r="E33" s="191"/>
      <c r="F33" s="191"/>
      <c r="G33" s="192"/>
      <c r="H33" s="167"/>
    </row>
    <row r="34" spans="2:8" ht="16.5" thickBot="1">
      <c r="B34" s="84"/>
      <c r="C34" s="196" t="s">
        <v>144</v>
      </c>
      <c r="D34" s="197"/>
      <c r="E34" s="197"/>
      <c r="F34" s="197"/>
      <c r="G34" s="198"/>
      <c r="H34" s="173">
        <f>SUM(H7+H14+H19+H24+H29)</f>
        <v>31852433.73</v>
      </c>
    </row>
    <row r="35" spans="2:8" ht="16.5" thickBot="1">
      <c r="B35" s="85"/>
      <c r="C35" s="208" t="s">
        <v>145</v>
      </c>
      <c r="D35" s="209"/>
      <c r="E35" s="209"/>
      <c r="F35" s="209"/>
      <c r="G35" s="210"/>
      <c r="H35" s="174">
        <f>SUM(H9+H16+H21+H26+H31)</f>
        <v>31845905.93</v>
      </c>
    </row>
    <row r="36" spans="2:8" ht="16.5" thickBot="1">
      <c r="B36" s="86"/>
      <c r="C36" s="205" t="s">
        <v>148</v>
      </c>
      <c r="D36" s="206"/>
      <c r="E36" s="206"/>
      <c r="F36" s="206"/>
      <c r="G36" s="207"/>
      <c r="H36" s="175">
        <f>SUM(H34-H35)</f>
        <v>6527.800000000745</v>
      </c>
    </row>
    <row r="41" ht="15.75" customHeight="1"/>
    <row r="42" ht="63" customHeight="1"/>
    <row r="44" spans="8:14" s="27" customFormat="1" ht="15">
      <c r="H44" s="164"/>
      <c r="K44" s="94"/>
      <c r="L44" s="94"/>
      <c r="M44" s="94"/>
      <c r="N44" s="94"/>
    </row>
    <row r="61" spans="8:14" s="4" customFormat="1" ht="15">
      <c r="H61" s="165"/>
      <c r="K61" s="92"/>
      <c r="L61" s="92"/>
      <c r="M61" s="92"/>
      <c r="N61" s="92"/>
    </row>
    <row r="62" spans="8:14" s="4" customFormat="1" ht="15">
      <c r="H62" s="165"/>
      <c r="K62" s="92"/>
      <c r="L62" s="92"/>
      <c r="M62" s="92"/>
      <c r="N62" s="92"/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5.75" customHeight="1"/>
    <row r="158" ht="15.75" customHeight="1"/>
    <row r="159" ht="15.75" customHeight="1"/>
    <row r="160" ht="15" customHeight="1"/>
    <row r="161" ht="27" customHeight="1"/>
    <row r="162" ht="40.5" customHeight="1"/>
    <row r="163" ht="30.75" customHeight="1"/>
    <row r="179" ht="27" customHeight="1"/>
    <row r="180" ht="40.5" customHeight="1"/>
    <row r="181" ht="36" customHeight="1"/>
    <row r="227" spans="8:14" s="27" customFormat="1" ht="15">
      <c r="H227" s="164"/>
      <c r="K227" s="94"/>
      <c r="L227" s="94"/>
      <c r="M227" s="94"/>
      <c r="N227" s="94"/>
    </row>
    <row r="228" ht="24" customHeight="1"/>
    <row r="254" spans="8:14" s="90" customFormat="1" ht="15">
      <c r="H254" s="166"/>
      <c r="K254" s="93"/>
      <c r="L254" s="93"/>
      <c r="M254" s="93"/>
      <c r="N254" s="93"/>
    </row>
    <row r="255" spans="8:14" s="90" customFormat="1" ht="15">
      <c r="H255" s="166"/>
      <c r="K255" s="93"/>
      <c r="L255" s="93"/>
      <c r="M255" s="93"/>
      <c r="N255" s="93"/>
    </row>
    <row r="256" spans="8:14" s="90" customFormat="1" ht="15">
      <c r="H256" s="166"/>
      <c r="K256" s="93"/>
      <c r="L256" s="93"/>
      <c r="M256" s="93"/>
      <c r="N256" s="93"/>
    </row>
    <row r="257" spans="8:14" s="90" customFormat="1" ht="15">
      <c r="H257" s="166"/>
      <c r="K257" s="93"/>
      <c r="L257" s="93"/>
      <c r="M257" s="93"/>
      <c r="N257" s="93"/>
    </row>
    <row r="258" spans="8:14" s="90" customFormat="1" ht="15">
      <c r="H258" s="166"/>
      <c r="K258" s="93"/>
      <c r="L258" s="93"/>
      <c r="M258" s="93"/>
      <c r="N258" s="93"/>
    </row>
    <row r="259" spans="8:14" s="90" customFormat="1" ht="15">
      <c r="H259" s="166"/>
      <c r="K259" s="93"/>
      <c r="L259" s="93"/>
      <c r="M259" s="93"/>
      <c r="N259" s="93"/>
    </row>
    <row r="260" spans="8:14" s="90" customFormat="1" ht="15">
      <c r="H260" s="166"/>
      <c r="K260" s="93"/>
      <c r="L260" s="93"/>
      <c r="M260" s="93"/>
      <c r="N260" s="93"/>
    </row>
    <row r="261" spans="8:14" s="90" customFormat="1" ht="15">
      <c r="H261" s="166"/>
      <c r="K261" s="93"/>
      <c r="L261" s="93"/>
      <c r="M261" s="93"/>
      <c r="N261" s="93"/>
    </row>
    <row r="262" spans="8:14" s="90" customFormat="1" ht="15">
      <c r="H262" s="166"/>
      <c r="K262" s="93"/>
      <c r="L262" s="93"/>
      <c r="M262" s="93"/>
      <c r="N262" s="93"/>
    </row>
    <row r="263" spans="8:14" s="90" customFormat="1" ht="15">
      <c r="H263" s="166"/>
      <c r="K263" s="93"/>
      <c r="L263" s="93"/>
      <c r="M263" s="93"/>
      <c r="N263" s="93"/>
    </row>
    <row r="264" spans="8:14" s="90" customFormat="1" ht="15">
      <c r="H264" s="166"/>
      <c r="K264" s="93"/>
      <c r="L264" s="93"/>
      <c r="M264" s="93"/>
      <c r="N264" s="93"/>
    </row>
    <row r="265" spans="8:14" s="90" customFormat="1" ht="15">
      <c r="H265" s="166"/>
      <c r="K265" s="93"/>
      <c r="L265" s="93"/>
      <c r="M265" s="93"/>
      <c r="N265" s="93"/>
    </row>
    <row r="266" spans="8:14" s="90" customFormat="1" ht="15">
      <c r="H266" s="166"/>
      <c r="K266" s="93"/>
      <c r="L266" s="93"/>
      <c r="M266" s="93"/>
      <c r="N266" s="93"/>
    </row>
    <row r="267" spans="8:14" s="90" customFormat="1" ht="15">
      <c r="H267" s="166"/>
      <c r="K267" s="93"/>
      <c r="L267" s="93"/>
      <c r="M267" s="93"/>
      <c r="N267" s="93"/>
    </row>
    <row r="268" spans="8:14" s="90" customFormat="1" ht="15">
      <c r="H268" s="166"/>
      <c r="K268" s="93"/>
      <c r="L268" s="93"/>
      <c r="M268" s="93"/>
      <c r="N268" s="93"/>
    </row>
    <row r="269" spans="8:14" s="90" customFormat="1" ht="15">
      <c r="H269" s="166"/>
      <c r="K269" s="93"/>
      <c r="L269" s="93"/>
      <c r="M269" s="93"/>
      <c r="N269" s="93"/>
    </row>
    <row r="270" spans="8:14" s="90" customFormat="1" ht="15">
      <c r="H270" s="166"/>
      <c r="K270" s="93"/>
      <c r="L270" s="93"/>
      <c r="M270" s="93"/>
      <c r="N270" s="93"/>
    </row>
    <row r="271" spans="8:14" s="90" customFormat="1" ht="15">
      <c r="H271" s="166"/>
      <c r="K271" s="93"/>
      <c r="L271" s="93"/>
      <c r="M271" s="93"/>
      <c r="N271" s="93"/>
    </row>
    <row r="272" spans="8:14" s="90" customFormat="1" ht="15">
      <c r="H272" s="166"/>
      <c r="K272" s="93"/>
      <c r="L272" s="93"/>
      <c r="M272" s="93"/>
      <c r="N272" s="93"/>
    </row>
    <row r="273" spans="8:14" s="90" customFormat="1" ht="15">
      <c r="H273" s="166"/>
      <c r="K273" s="93"/>
      <c r="L273" s="93"/>
      <c r="M273" s="93"/>
      <c r="N273" s="93"/>
    </row>
    <row r="274" spans="8:14" s="90" customFormat="1" ht="15">
      <c r="H274" s="166"/>
      <c r="K274" s="93"/>
      <c r="L274" s="93"/>
      <c r="M274" s="93"/>
      <c r="N274" s="93"/>
    </row>
    <row r="275" spans="8:14" s="90" customFormat="1" ht="15">
      <c r="H275" s="166"/>
      <c r="K275" s="93"/>
      <c r="L275" s="93"/>
      <c r="M275" s="93"/>
      <c r="N275" s="93"/>
    </row>
    <row r="276" spans="8:14" s="90" customFormat="1" ht="15">
      <c r="H276" s="166"/>
      <c r="K276" s="93"/>
      <c r="L276" s="93"/>
      <c r="M276" s="93"/>
      <c r="N276" s="93"/>
    </row>
    <row r="277" spans="8:14" s="90" customFormat="1" ht="15">
      <c r="H277" s="166"/>
      <c r="K277" s="93"/>
      <c r="L277" s="93"/>
      <c r="M277" s="93"/>
      <c r="N277" s="93"/>
    </row>
    <row r="278" spans="8:14" s="90" customFormat="1" ht="15">
      <c r="H278" s="166"/>
      <c r="K278" s="93"/>
      <c r="L278" s="93"/>
      <c r="M278" s="93"/>
      <c r="N278" s="93"/>
    </row>
    <row r="279" spans="8:14" s="90" customFormat="1" ht="15">
      <c r="H279" s="166"/>
      <c r="K279" s="93"/>
      <c r="L279" s="93"/>
      <c r="M279" s="93"/>
      <c r="N279" s="93"/>
    </row>
    <row r="280" spans="8:14" s="90" customFormat="1" ht="15">
      <c r="H280" s="166"/>
      <c r="K280" s="93"/>
      <c r="L280" s="93"/>
      <c r="M280" s="93"/>
      <c r="N280" s="93"/>
    </row>
    <row r="281" spans="8:14" s="90" customFormat="1" ht="15">
      <c r="H281" s="166"/>
      <c r="K281" s="93"/>
      <c r="L281" s="93"/>
      <c r="M281" s="93"/>
      <c r="N281" s="93"/>
    </row>
    <row r="282" spans="8:14" s="90" customFormat="1" ht="15">
      <c r="H282" s="166"/>
      <c r="K282" s="93"/>
      <c r="L282" s="93"/>
      <c r="M282" s="93"/>
      <c r="N282" s="93"/>
    </row>
    <row r="283" spans="8:14" s="90" customFormat="1" ht="15">
      <c r="H283" s="166"/>
      <c r="K283" s="93"/>
      <c r="L283" s="93"/>
      <c r="M283" s="93"/>
      <c r="N283" s="93"/>
    </row>
    <row r="284" spans="8:14" s="90" customFormat="1" ht="15">
      <c r="H284" s="166"/>
      <c r="K284" s="93"/>
      <c r="L284" s="93"/>
      <c r="M284" s="93"/>
      <c r="N284" s="93"/>
    </row>
    <row r="285" spans="8:14" s="90" customFormat="1" ht="15">
      <c r="H285" s="166"/>
      <c r="K285" s="93"/>
      <c r="L285" s="93"/>
      <c r="M285" s="93"/>
      <c r="N285" s="93"/>
    </row>
    <row r="286" spans="8:14" s="90" customFormat="1" ht="15">
      <c r="H286" s="166"/>
      <c r="K286" s="93"/>
      <c r="L286" s="93"/>
      <c r="M286" s="93"/>
      <c r="N286" s="93"/>
    </row>
    <row r="287" spans="8:14" s="90" customFormat="1" ht="15">
      <c r="H287" s="166"/>
      <c r="K287" s="93"/>
      <c r="L287" s="93"/>
      <c r="M287" s="93"/>
      <c r="N287" s="93"/>
    </row>
    <row r="288" spans="8:14" s="90" customFormat="1" ht="15">
      <c r="H288" s="166"/>
      <c r="K288" s="93"/>
      <c r="L288" s="93"/>
      <c r="M288" s="93"/>
      <c r="N288" s="93"/>
    </row>
    <row r="289" ht="15.75" customHeight="1"/>
    <row r="290" ht="33.75" customHeight="1"/>
    <row r="291" spans="8:14" s="27" customFormat="1" ht="15">
      <c r="H291" s="164"/>
      <c r="K291" s="94"/>
      <c r="L291" s="94"/>
      <c r="M291" s="94"/>
      <c r="N291" s="94"/>
    </row>
    <row r="292" spans="8:14" s="27" customFormat="1" ht="15">
      <c r="H292" s="164"/>
      <c r="K292" s="94"/>
      <c r="L292" s="94"/>
      <c r="M292" s="94"/>
      <c r="N292" s="94"/>
    </row>
    <row r="296" spans="8:14" s="27" customFormat="1" ht="15">
      <c r="H296" s="164"/>
      <c r="K296" s="94"/>
      <c r="L296" s="94"/>
      <c r="M296" s="94"/>
      <c r="N296" s="94"/>
    </row>
    <row r="297" spans="8:14" s="27" customFormat="1" ht="15">
      <c r="H297" s="164"/>
      <c r="K297" s="94"/>
      <c r="L297" s="94"/>
      <c r="M297" s="94"/>
      <c r="N297" s="94"/>
    </row>
    <row r="460" spans="11:14" ht="15.75">
      <c r="K460"/>
      <c r="L460"/>
      <c r="M460"/>
      <c r="N460"/>
    </row>
    <row r="461" spans="11:14" ht="15.75">
      <c r="K461"/>
      <c r="L461"/>
      <c r="M461"/>
      <c r="N461"/>
    </row>
    <row r="462" spans="11:14" ht="15.75">
      <c r="K462"/>
      <c r="L462"/>
      <c r="M462"/>
      <c r="N462"/>
    </row>
    <row r="463" spans="11:14" ht="15.75">
      <c r="K463"/>
      <c r="L463"/>
      <c r="M463"/>
      <c r="N463"/>
    </row>
    <row r="464" spans="11:14" ht="15.75">
      <c r="K464"/>
      <c r="L464"/>
      <c r="M464"/>
      <c r="N464"/>
    </row>
    <row r="465" spans="11:14" ht="15.75">
      <c r="K465"/>
      <c r="L465"/>
      <c r="M465"/>
      <c r="N465"/>
    </row>
    <row r="466" spans="11:14" ht="15.75">
      <c r="K466"/>
      <c r="L466"/>
      <c r="M466"/>
      <c r="N466"/>
    </row>
    <row r="467" spans="11:14" ht="15.75">
      <c r="K467"/>
      <c r="L467"/>
      <c r="M467"/>
      <c r="N467"/>
    </row>
    <row r="468" spans="11:14" ht="15.75">
      <c r="K468"/>
      <c r="L468"/>
      <c r="M468"/>
      <c r="N468"/>
    </row>
    <row r="469" spans="11:14" ht="15.75">
      <c r="K469"/>
      <c r="L469"/>
      <c r="M469"/>
      <c r="N469"/>
    </row>
    <row r="470" spans="11:14" ht="15.75">
      <c r="K470"/>
      <c r="L470"/>
      <c r="M470"/>
      <c r="N470"/>
    </row>
    <row r="471" spans="11:14" ht="15.75">
      <c r="K471"/>
      <c r="L471"/>
      <c r="M471"/>
      <c r="N471"/>
    </row>
    <row r="472" spans="11:14" ht="15.75">
      <c r="K472"/>
      <c r="L472"/>
      <c r="M472"/>
      <c r="N472"/>
    </row>
  </sheetData>
  <sheetProtection/>
  <mergeCells count="34">
    <mergeCell ref="C6:G6"/>
    <mergeCell ref="C12:G12"/>
    <mergeCell ref="C14:G14"/>
    <mergeCell ref="C13:G13"/>
    <mergeCell ref="C21:G21"/>
    <mergeCell ref="B2:H2"/>
    <mergeCell ref="B3:H3"/>
    <mergeCell ref="C10:G10"/>
    <mergeCell ref="C11:G11"/>
    <mergeCell ref="C7:G7"/>
    <mergeCell ref="C8:G8"/>
    <mergeCell ref="C9:G9"/>
    <mergeCell ref="C15:G15"/>
    <mergeCell ref="C5:G5"/>
    <mergeCell ref="C29:G29"/>
    <mergeCell ref="C36:G36"/>
    <mergeCell ref="C35:G35"/>
    <mergeCell ref="C16:G16"/>
    <mergeCell ref="C20:G20"/>
    <mergeCell ref="C17:G17"/>
    <mergeCell ref="C18:G18"/>
    <mergeCell ref="C19:G19"/>
    <mergeCell ref="C23:G23"/>
    <mergeCell ref="C22:G22"/>
    <mergeCell ref="C24:G24"/>
    <mergeCell ref="C33:G33"/>
    <mergeCell ref="C25:G25"/>
    <mergeCell ref="C34:G34"/>
    <mergeCell ref="C28:G28"/>
    <mergeCell ref="C27:G27"/>
    <mergeCell ref="C32:G32"/>
    <mergeCell ref="C31:G31"/>
    <mergeCell ref="C30:G30"/>
    <mergeCell ref="C26:G26"/>
  </mergeCells>
  <printOptions/>
  <pageMargins left="0" right="0" top="0.1968503937007874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9"/>
  <sheetViews>
    <sheetView tabSelected="1" zoomScale="91" zoomScaleNormal="91" zoomScalePageLayoutView="0" workbookViewId="0" topLeftCell="A295">
      <selection activeCell="A1" sqref="A1:I330"/>
    </sheetView>
  </sheetViews>
  <sheetFormatPr defaultColWidth="9.140625" defaultRowHeight="15"/>
  <cols>
    <col min="2" max="2" width="47.8515625" style="0" customWidth="1"/>
    <col min="3" max="3" width="16.28125" style="13" bestFit="1" customWidth="1"/>
    <col min="4" max="4" width="16.00390625" style="13" bestFit="1" customWidth="1"/>
    <col min="5" max="6" width="14.7109375" style="13" bestFit="1" customWidth="1"/>
    <col min="7" max="7" width="18.8515625" style="13" customWidth="1"/>
    <col min="8" max="8" width="21.57421875" style="13" bestFit="1" customWidth="1"/>
    <col min="9" max="9" width="12.421875" style="13" bestFit="1" customWidth="1"/>
    <col min="10" max="11" width="9.140625" style="13" customWidth="1"/>
  </cols>
  <sheetData>
    <row r="1" spans="1:9" ht="15.75" thickBot="1">
      <c r="A1" s="290"/>
      <c r="B1" s="290"/>
      <c r="C1" s="290"/>
      <c r="D1" s="290"/>
      <c r="E1" s="290"/>
      <c r="F1" s="290"/>
      <c r="G1" s="290"/>
      <c r="H1" s="290"/>
      <c r="I1" s="290"/>
    </row>
    <row r="2" spans="1:9" ht="16.5" thickBot="1">
      <c r="A2" s="292" t="s">
        <v>150</v>
      </c>
      <c r="B2" s="293"/>
      <c r="C2" s="293"/>
      <c r="D2" s="293"/>
      <c r="E2" s="293"/>
      <c r="F2" s="293"/>
      <c r="G2" s="293"/>
      <c r="H2" s="293"/>
      <c r="I2" s="294"/>
    </row>
    <row r="3" spans="1:9" ht="16.5" thickBot="1">
      <c r="A3" s="61"/>
      <c r="B3" s="2"/>
      <c r="C3" s="26"/>
      <c r="D3" s="26"/>
      <c r="E3" s="26"/>
      <c r="F3" s="26"/>
      <c r="G3" s="26"/>
      <c r="H3" s="5"/>
      <c r="I3" s="5"/>
    </row>
    <row r="4" spans="1:9" ht="15">
      <c r="A4" s="265"/>
      <c r="B4" s="266"/>
      <c r="C4" s="281" t="s">
        <v>88</v>
      </c>
      <c r="D4" s="274" t="s">
        <v>89</v>
      </c>
      <c r="E4" s="281" t="s">
        <v>90</v>
      </c>
      <c r="F4" s="283" t="s">
        <v>91</v>
      </c>
      <c r="G4" s="252" t="s">
        <v>92</v>
      </c>
      <c r="H4" s="274" t="s">
        <v>93</v>
      </c>
      <c r="I4" s="252" t="s">
        <v>105</v>
      </c>
    </row>
    <row r="5" spans="1:9" ht="33.75" customHeight="1" thickBot="1">
      <c r="A5" s="267"/>
      <c r="B5" s="268"/>
      <c r="C5" s="282"/>
      <c r="D5" s="275"/>
      <c r="E5" s="282"/>
      <c r="F5" s="284"/>
      <c r="G5" s="253"/>
      <c r="H5" s="275"/>
      <c r="I5" s="253"/>
    </row>
    <row r="6" spans="1:9" ht="15.75">
      <c r="A6" s="64">
        <v>400000</v>
      </c>
      <c r="B6" s="57" t="s">
        <v>0</v>
      </c>
      <c r="C6" s="58">
        <f aca="true" t="shared" si="0" ref="C6:H6">SUM(C7+C24+C71+C77+C74)</f>
        <v>28074984</v>
      </c>
      <c r="D6" s="59">
        <f t="shared" si="0"/>
        <v>26759863.550000004</v>
      </c>
      <c r="E6" s="58">
        <f t="shared" si="0"/>
        <v>1500000</v>
      </c>
      <c r="F6" s="59">
        <f t="shared" si="0"/>
        <v>1497202.5</v>
      </c>
      <c r="G6" s="58">
        <f t="shared" si="0"/>
        <v>28392964</v>
      </c>
      <c r="H6" s="59">
        <f t="shared" si="0"/>
        <v>28257066.050000004</v>
      </c>
      <c r="I6" s="60">
        <f>SUM(G6-H6)</f>
        <v>135897.94999999553</v>
      </c>
    </row>
    <row r="7" spans="1:9" ht="15.75">
      <c r="A7" s="100">
        <v>410000</v>
      </c>
      <c r="B7" s="148" t="s">
        <v>1</v>
      </c>
      <c r="C7" s="104">
        <f aca="true" t="shared" si="1" ref="C7:H7">SUM(C8+C10+C14+C16+C20+C22)</f>
        <v>18454114</v>
      </c>
      <c r="D7" s="103">
        <f t="shared" si="1"/>
        <v>18382217.020000003</v>
      </c>
      <c r="E7" s="104">
        <f t="shared" si="1"/>
        <v>0</v>
      </c>
      <c r="F7" s="103">
        <f t="shared" si="1"/>
        <v>0</v>
      </c>
      <c r="G7" s="104">
        <f t="shared" si="1"/>
        <v>18454114</v>
      </c>
      <c r="H7" s="104">
        <f t="shared" si="1"/>
        <v>18382217.020000003</v>
      </c>
      <c r="I7" s="149">
        <f>SUM(G7-H7)</f>
        <v>71896.97999999672</v>
      </c>
    </row>
    <row r="8" spans="1:9" ht="15.75">
      <c r="A8" s="65">
        <v>411000</v>
      </c>
      <c r="B8" s="28" t="s">
        <v>2</v>
      </c>
      <c r="C8" s="6">
        <f aca="true" t="shared" si="2" ref="C8:I8">SUM(C9)</f>
        <v>14730710</v>
      </c>
      <c r="D8" s="34">
        <f t="shared" si="2"/>
        <v>14728524.72</v>
      </c>
      <c r="E8" s="6">
        <f t="shared" si="2"/>
        <v>0</v>
      </c>
      <c r="F8" s="31">
        <f t="shared" si="2"/>
        <v>0</v>
      </c>
      <c r="G8" s="9">
        <f t="shared" si="2"/>
        <v>14730710</v>
      </c>
      <c r="H8" s="34">
        <f t="shared" si="2"/>
        <v>14728524.72</v>
      </c>
      <c r="I8" s="15">
        <f t="shared" si="2"/>
        <v>2185.2799999993294</v>
      </c>
    </row>
    <row r="9" spans="1:9" ht="15.75">
      <c r="A9" s="70">
        <v>411100</v>
      </c>
      <c r="B9" s="29" t="s">
        <v>3</v>
      </c>
      <c r="C9" s="185">
        <v>14730710</v>
      </c>
      <c r="D9" s="7">
        <v>14728524.72</v>
      </c>
      <c r="E9" s="8">
        <v>0</v>
      </c>
      <c r="F9" s="45">
        <v>0</v>
      </c>
      <c r="G9" s="20">
        <f>SUM(C9+E9)</f>
        <v>14730710</v>
      </c>
      <c r="H9" s="10">
        <f>SUM(D9+F9)</f>
        <v>14728524.72</v>
      </c>
      <c r="I9" s="33">
        <f>SUM(G9-H9)</f>
        <v>2185.2799999993294</v>
      </c>
    </row>
    <row r="10" spans="1:9" ht="15.75">
      <c r="A10" s="65">
        <v>412000</v>
      </c>
      <c r="B10" s="28" t="s">
        <v>4</v>
      </c>
      <c r="C10" s="6">
        <f aca="true" t="shared" si="3" ref="C10:H10">SUM(C11:C13)</f>
        <v>2394292</v>
      </c>
      <c r="D10" s="34">
        <f t="shared" si="3"/>
        <v>2378283.36</v>
      </c>
      <c r="E10" s="6">
        <f t="shared" si="3"/>
        <v>0</v>
      </c>
      <c r="F10" s="31">
        <f t="shared" si="3"/>
        <v>0</v>
      </c>
      <c r="G10" s="9">
        <f t="shared" si="3"/>
        <v>2394292</v>
      </c>
      <c r="H10" s="34">
        <f t="shared" si="3"/>
        <v>2378283.36</v>
      </c>
      <c r="I10" s="25">
        <f>SUM(G10-H10)</f>
        <v>16008.64000000013</v>
      </c>
    </row>
    <row r="11" spans="1:9" ht="15.75">
      <c r="A11" s="70">
        <v>412100</v>
      </c>
      <c r="B11" s="29" t="s">
        <v>5</v>
      </c>
      <c r="C11" s="37">
        <v>1622927</v>
      </c>
      <c r="D11" s="7">
        <v>1619882.18</v>
      </c>
      <c r="E11" s="8">
        <v>0</v>
      </c>
      <c r="F11" s="45">
        <v>0</v>
      </c>
      <c r="G11" s="20">
        <f aca="true" t="shared" si="4" ref="G11:H13">SUM(C11+E11)</f>
        <v>1622927</v>
      </c>
      <c r="H11" s="10">
        <f t="shared" si="4"/>
        <v>1619882.18</v>
      </c>
      <c r="I11" s="33">
        <f>SUM(G11-H11)</f>
        <v>3044.820000000065</v>
      </c>
    </row>
    <row r="12" spans="1:9" ht="15.75">
      <c r="A12" s="70">
        <v>412200</v>
      </c>
      <c r="B12" s="29" t="s">
        <v>6</v>
      </c>
      <c r="C12" s="37">
        <v>771365</v>
      </c>
      <c r="D12" s="180">
        <v>758401.18</v>
      </c>
      <c r="E12" s="8">
        <v>0</v>
      </c>
      <c r="F12" s="45">
        <v>0</v>
      </c>
      <c r="G12" s="20">
        <f t="shared" si="4"/>
        <v>771365</v>
      </c>
      <c r="H12" s="10">
        <f t="shared" si="4"/>
        <v>758401.18</v>
      </c>
      <c r="I12" s="33">
        <f>SUM(G12-H12)</f>
        <v>12963.819999999949</v>
      </c>
    </row>
    <row r="13" spans="1:9" ht="15.75">
      <c r="A13" s="70">
        <v>412300</v>
      </c>
      <c r="B13" s="29" t="s">
        <v>7</v>
      </c>
      <c r="C13" s="37"/>
      <c r="D13" s="7">
        <v>0</v>
      </c>
      <c r="E13" s="8">
        <v>0</v>
      </c>
      <c r="F13" s="45">
        <v>0</v>
      </c>
      <c r="G13" s="20">
        <f t="shared" si="4"/>
        <v>0</v>
      </c>
      <c r="H13" s="10">
        <f t="shared" si="4"/>
        <v>0</v>
      </c>
      <c r="I13" s="33">
        <f>SUM(G13-H13)</f>
        <v>0</v>
      </c>
    </row>
    <row r="14" spans="1:9" ht="15.75">
      <c r="A14" s="65">
        <v>413000</v>
      </c>
      <c r="B14" s="28" t="s">
        <v>8</v>
      </c>
      <c r="C14" s="6">
        <f aca="true" t="shared" si="5" ref="C14:I14">SUM(C15)</f>
        <v>445000</v>
      </c>
      <c r="D14" s="34">
        <f t="shared" si="5"/>
        <v>423055.78</v>
      </c>
      <c r="E14" s="6">
        <f t="shared" si="5"/>
        <v>0</v>
      </c>
      <c r="F14" s="31">
        <f t="shared" si="5"/>
        <v>0</v>
      </c>
      <c r="G14" s="9">
        <f t="shared" si="5"/>
        <v>445000</v>
      </c>
      <c r="H14" s="46">
        <f t="shared" si="5"/>
        <v>423055.78</v>
      </c>
      <c r="I14" s="16">
        <f t="shared" si="5"/>
        <v>21944.219999999972</v>
      </c>
    </row>
    <row r="15" spans="1:9" ht="15.75">
      <c r="A15" s="70">
        <v>413100</v>
      </c>
      <c r="B15" s="29" t="s">
        <v>9</v>
      </c>
      <c r="C15" s="37">
        <v>445000</v>
      </c>
      <c r="D15" s="7">
        <v>423055.78</v>
      </c>
      <c r="E15" s="8">
        <v>0</v>
      </c>
      <c r="F15" s="45">
        <v>0</v>
      </c>
      <c r="G15" s="20">
        <f>SUM(C15+E15)</f>
        <v>445000</v>
      </c>
      <c r="H15" s="10">
        <f>SUM(D15+F15)</f>
        <v>423055.78</v>
      </c>
      <c r="I15" s="33">
        <f>SUM(G15-H15)</f>
        <v>21944.219999999972</v>
      </c>
    </row>
    <row r="16" spans="1:9" ht="15.75">
      <c r="A16" s="65">
        <v>414000</v>
      </c>
      <c r="B16" s="28" t="s">
        <v>10</v>
      </c>
      <c r="C16" s="6">
        <f>SUM(C17:C19)</f>
        <v>634112</v>
      </c>
      <c r="D16" s="34">
        <f>SUM(D17:D19)</f>
        <v>632263.6</v>
      </c>
      <c r="E16" s="6">
        <f>SUM(E17:E19)</f>
        <v>0</v>
      </c>
      <c r="F16" s="31">
        <f>SUM(F17:F19)</f>
        <v>0</v>
      </c>
      <c r="G16" s="9">
        <f>SUM(G17:G19)</f>
        <v>634112</v>
      </c>
      <c r="H16" s="34">
        <f>SUM(D16+F16)</f>
        <v>632263.6</v>
      </c>
      <c r="I16" s="15">
        <f>SUM(G16-H16)</f>
        <v>1848.4000000000233</v>
      </c>
    </row>
    <row r="17" spans="1:9" ht="15.75">
      <c r="A17" s="70">
        <v>414100</v>
      </c>
      <c r="B17" s="29" t="s">
        <v>11</v>
      </c>
      <c r="C17" s="8">
        <v>0</v>
      </c>
      <c r="D17" s="10">
        <v>0</v>
      </c>
      <c r="E17" s="8">
        <v>0</v>
      </c>
      <c r="F17" s="45">
        <v>0</v>
      </c>
      <c r="G17" s="20">
        <f>SUM(C17+E17)</f>
        <v>0</v>
      </c>
      <c r="H17" s="10">
        <f>SUM(D17+F17)</f>
        <v>0</v>
      </c>
      <c r="I17" s="33">
        <v>0</v>
      </c>
    </row>
    <row r="18" spans="1:9" ht="15.75">
      <c r="A18" s="70">
        <v>414300</v>
      </c>
      <c r="B18" s="29" t="s">
        <v>12</v>
      </c>
      <c r="C18" s="37"/>
      <c r="D18" s="7"/>
      <c r="E18" s="8">
        <v>0</v>
      </c>
      <c r="F18" s="45">
        <v>0</v>
      </c>
      <c r="G18" s="20">
        <f>SUM(C18+E18)</f>
        <v>0</v>
      </c>
      <c r="H18" s="10">
        <f>SUM(D18+F18)</f>
        <v>0</v>
      </c>
      <c r="I18" s="33">
        <v>0</v>
      </c>
    </row>
    <row r="19" spans="1:9" ht="15.75">
      <c r="A19" s="70">
        <v>414400</v>
      </c>
      <c r="B19" s="29" t="s">
        <v>13</v>
      </c>
      <c r="C19" s="8">
        <v>634112</v>
      </c>
      <c r="D19" s="10">
        <v>632263.6</v>
      </c>
      <c r="E19" s="8">
        <v>0</v>
      </c>
      <c r="F19" s="45">
        <v>0</v>
      </c>
      <c r="G19" s="20">
        <f>SUM(C19+E19)</f>
        <v>634112</v>
      </c>
      <c r="H19" s="10">
        <f>SUM(D19+F19)</f>
        <v>632263.6</v>
      </c>
      <c r="I19" s="33">
        <f>SUM(G19-H19)</f>
        <v>1848.4000000000233</v>
      </c>
    </row>
    <row r="20" spans="1:9" ht="15.75">
      <c r="A20" s="65">
        <v>415000</v>
      </c>
      <c r="B20" s="28" t="s">
        <v>14</v>
      </c>
      <c r="C20" s="6">
        <f>SUM(C21)</f>
        <v>0</v>
      </c>
      <c r="D20" s="34">
        <f>SUM(D21)</f>
        <v>0</v>
      </c>
      <c r="E20" s="6">
        <f>SUM(E21)</f>
        <v>0</v>
      </c>
      <c r="F20" s="31">
        <f>SUM(F21)</f>
        <v>0</v>
      </c>
      <c r="G20" s="9">
        <f>SUM(G21)</f>
        <v>0</v>
      </c>
      <c r="H20" s="34">
        <f>+C20+G20</f>
        <v>0</v>
      </c>
      <c r="I20" s="15">
        <f>+D20+H20</f>
        <v>0</v>
      </c>
    </row>
    <row r="21" spans="1:9" ht="15.75">
      <c r="A21" s="70">
        <v>415100</v>
      </c>
      <c r="B21" s="29" t="s">
        <v>15</v>
      </c>
      <c r="C21" s="8">
        <v>0</v>
      </c>
      <c r="D21" s="10">
        <v>0</v>
      </c>
      <c r="E21" s="8">
        <v>0</v>
      </c>
      <c r="F21" s="45">
        <v>0</v>
      </c>
      <c r="G21" s="20">
        <f>SUM(C21+E21)</f>
        <v>0</v>
      </c>
      <c r="H21" s="10">
        <f>SUM(D21+F21)</f>
        <v>0</v>
      </c>
      <c r="I21" s="33">
        <v>0</v>
      </c>
    </row>
    <row r="22" spans="1:9" ht="15.75">
      <c r="A22" s="65">
        <v>416000</v>
      </c>
      <c r="B22" s="28" t="s">
        <v>16</v>
      </c>
      <c r="C22" s="6">
        <f aca="true" t="shared" si="6" ref="C22:I22">SUM(C23)</f>
        <v>250000</v>
      </c>
      <c r="D22" s="34">
        <f t="shared" si="6"/>
        <v>220089.56</v>
      </c>
      <c r="E22" s="6">
        <f t="shared" si="6"/>
        <v>0</v>
      </c>
      <c r="F22" s="31">
        <f t="shared" si="6"/>
        <v>0</v>
      </c>
      <c r="G22" s="9">
        <f t="shared" si="6"/>
        <v>250000</v>
      </c>
      <c r="H22" s="46">
        <f t="shared" si="6"/>
        <v>220089.56</v>
      </c>
      <c r="I22" s="16">
        <f t="shared" si="6"/>
        <v>29910.440000000002</v>
      </c>
    </row>
    <row r="23" spans="1:9" ht="15.75">
      <c r="A23" s="70">
        <v>416100</v>
      </c>
      <c r="B23" s="29" t="s">
        <v>17</v>
      </c>
      <c r="C23" s="37">
        <v>250000</v>
      </c>
      <c r="D23" s="7">
        <v>220089.56</v>
      </c>
      <c r="E23" s="8">
        <v>0</v>
      </c>
      <c r="F23" s="45">
        <v>0</v>
      </c>
      <c r="G23" s="20">
        <f>SUM(C23+E23)</f>
        <v>250000</v>
      </c>
      <c r="H23" s="10">
        <f>SUM(D23+F23)</f>
        <v>220089.56</v>
      </c>
      <c r="I23" s="33">
        <f>SUM(G23-H23)</f>
        <v>29910.440000000002</v>
      </c>
    </row>
    <row r="24" spans="1:9" ht="15.75">
      <c r="A24" s="100">
        <v>420000</v>
      </c>
      <c r="B24" s="148" t="s">
        <v>18</v>
      </c>
      <c r="C24" s="104">
        <f aca="true" t="shared" si="7" ref="C24:H24">SUM(C25+C42+C46+C55+C60+C63)</f>
        <v>9620870</v>
      </c>
      <c r="D24" s="103">
        <f t="shared" si="7"/>
        <v>8377646.529999999</v>
      </c>
      <c r="E24" s="104">
        <f t="shared" si="7"/>
        <v>1500000</v>
      </c>
      <c r="F24" s="103">
        <f t="shared" si="7"/>
        <v>1497202.5</v>
      </c>
      <c r="G24" s="104">
        <f t="shared" si="7"/>
        <v>9938850</v>
      </c>
      <c r="H24" s="103">
        <f t="shared" si="7"/>
        <v>9874849.03</v>
      </c>
      <c r="I24" s="105">
        <f>SUM(G24-H24)</f>
        <v>64000.97000000067</v>
      </c>
    </row>
    <row r="25" spans="1:9" ht="15.75">
      <c r="A25" s="65">
        <v>421000</v>
      </c>
      <c r="B25" s="28" t="s">
        <v>19</v>
      </c>
      <c r="C25" s="6">
        <f>SUM(C26+C27+C32+C38+C39+C40+C41)</f>
        <v>7296670</v>
      </c>
      <c r="D25" s="34">
        <f>SUM(D26+D27+D32)</f>
        <v>6074830.67</v>
      </c>
      <c r="E25" s="6">
        <f>SUM(E26+E27+E32+E38+E39+E40+E41)</f>
        <v>0</v>
      </c>
      <c r="F25" s="31">
        <f>SUM(F26+F27+F32+F38+F39+F40+F41)</f>
        <v>0</v>
      </c>
      <c r="G25" s="9">
        <f>SUM(G26+G27+G32)</f>
        <v>6114650</v>
      </c>
      <c r="H25" s="46">
        <f>SUM(H26+H27+H32)</f>
        <v>6074830.67</v>
      </c>
      <c r="I25" s="9">
        <f>SUM(G25-H25)</f>
        <v>39819.330000000075</v>
      </c>
    </row>
    <row r="26" spans="1:9" ht="15.75">
      <c r="A26" s="70">
        <v>421100</v>
      </c>
      <c r="B26" s="29" t="s">
        <v>132</v>
      </c>
      <c r="C26" s="37">
        <v>55000</v>
      </c>
      <c r="D26" s="7">
        <v>38352.02</v>
      </c>
      <c r="E26" s="8">
        <v>0</v>
      </c>
      <c r="F26" s="45">
        <v>0</v>
      </c>
      <c r="G26" s="20">
        <f>SUM(C26+E26)</f>
        <v>55000</v>
      </c>
      <c r="H26" s="10">
        <f>SUM(D26+F26)</f>
        <v>38352.02</v>
      </c>
      <c r="I26" s="33">
        <f>SUM(G26-H26)</f>
        <v>16647.980000000003</v>
      </c>
    </row>
    <row r="27" spans="1:9" ht="15.75">
      <c r="A27" s="71">
        <v>421200</v>
      </c>
      <c r="B27" s="150" t="s">
        <v>21</v>
      </c>
      <c r="C27" s="151">
        <f aca="true" t="shared" si="8" ref="C27:I27">SUM(C28:C31)</f>
        <v>2317630</v>
      </c>
      <c r="D27" s="152">
        <f t="shared" si="8"/>
        <v>2315888.3</v>
      </c>
      <c r="E27" s="151">
        <f t="shared" si="8"/>
        <v>0</v>
      </c>
      <c r="F27" s="153">
        <f t="shared" si="8"/>
        <v>0</v>
      </c>
      <c r="G27" s="99">
        <f t="shared" si="8"/>
        <v>2317630</v>
      </c>
      <c r="H27" s="153">
        <f t="shared" si="8"/>
        <v>2315888.3</v>
      </c>
      <c r="I27" s="154">
        <f t="shared" si="8"/>
        <v>1741.7000000000698</v>
      </c>
    </row>
    <row r="28" spans="1:9" ht="15.75">
      <c r="A28" s="70">
        <v>421211</v>
      </c>
      <c r="B28" s="29" t="s">
        <v>22</v>
      </c>
      <c r="C28" s="37">
        <v>835630</v>
      </c>
      <c r="D28" s="7">
        <v>834617.63</v>
      </c>
      <c r="E28" s="8">
        <v>0</v>
      </c>
      <c r="F28" s="45">
        <v>0</v>
      </c>
      <c r="G28" s="20">
        <f aca="true" t="shared" si="9" ref="G28:H31">SUM(C28+E28)</f>
        <v>835630</v>
      </c>
      <c r="H28" s="10">
        <f t="shared" si="9"/>
        <v>834617.63</v>
      </c>
      <c r="I28" s="33">
        <f aca="true" t="shared" si="10" ref="I28:I41">SUM(G28-H28)</f>
        <v>1012.3699999999953</v>
      </c>
    </row>
    <row r="29" spans="1:9" ht="15.75">
      <c r="A29" s="70">
        <v>421221</v>
      </c>
      <c r="B29" s="29" t="s">
        <v>23</v>
      </c>
      <c r="C29" s="8">
        <v>0</v>
      </c>
      <c r="D29" s="7">
        <v>0</v>
      </c>
      <c r="E29" s="8">
        <v>0</v>
      </c>
      <c r="F29" s="45">
        <v>0</v>
      </c>
      <c r="G29" s="20">
        <f t="shared" si="9"/>
        <v>0</v>
      </c>
      <c r="H29" s="10">
        <f t="shared" si="9"/>
        <v>0</v>
      </c>
      <c r="I29" s="33">
        <f t="shared" si="10"/>
        <v>0</v>
      </c>
    </row>
    <row r="30" spans="1:9" ht="15.75">
      <c r="A30" s="70">
        <v>421222</v>
      </c>
      <c r="B30" s="29" t="s">
        <v>87</v>
      </c>
      <c r="C30" s="8">
        <v>0</v>
      </c>
      <c r="D30" s="7">
        <v>0</v>
      </c>
      <c r="E30" s="8">
        <v>0</v>
      </c>
      <c r="F30" s="45">
        <v>0</v>
      </c>
      <c r="G30" s="20">
        <f t="shared" si="9"/>
        <v>0</v>
      </c>
      <c r="H30" s="10">
        <f t="shared" si="9"/>
        <v>0</v>
      </c>
      <c r="I30" s="33">
        <f t="shared" si="10"/>
        <v>0</v>
      </c>
    </row>
    <row r="31" spans="1:9" ht="15.75">
      <c r="A31" s="70">
        <v>421225</v>
      </c>
      <c r="B31" s="29" t="s">
        <v>24</v>
      </c>
      <c r="C31" s="37">
        <v>1482000</v>
      </c>
      <c r="D31" s="7">
        <v>1481270.67</v>
      </c>
      <c r="E31" s="8">
        <v>0</v>
      </c>
      <c r="F31" s="45">
        <v>0</v>
      </c>
      <c r="G31" s="20">
        <f t="shared" si="9"/>
        <v>1482000</v>
      </c>
      <c r="H31" s="10">
        <f t="shared" si="9"/>
        <v>1481270.67</v>
      </c>
      <c r="I31" s="33">
        <f t="shared" si="10"/>
        <v>729.3300000000745</v>
      </c>
    </row>
    <row r="32" spans="1:9" ht="15.75">
      <c r="A32" s="71">
        <v>421300</v>
      </c>
      <c r="B32" s="150" t="s">
        <v>25</v>
      </c>
      <c r="C32" s="151">
        <f>SUM(C33:C41)</f>
        <v>3742020</v>
      </c>
      <c r="D32" s="152">
        <f>SUM(D33+D34+D35+D36+D37+D38+D39+D40+D41)</f>
        <v>3720590.3499999996</v>
      </c>
      <c r="E32" s="151">
        <f>SUM(E33:E41)</f>
        <v>0</v>
      </c>
      <c r="F32" s="153">
        <f>SUM(F33:F37)</f>
        <v>0</v>
      </c>
      <c r="G32" s="99">
        <f>SUM(G33:G41)</f>
        <v>3742020</v>
      </c>
      <c r="H32" s="153">
        <f>SUM(H33+H34+H35+H36+H37+H38+H39+H40+H41)</f>
        <v>3720590.3499999996</v>
      </c>
      <c r="I32" s="99">
        <f t="shared" si="10"/>
        <v>21429.650000000373</v>
      </c>
    </row>
    <row r="33" spans="1:9" ht="15.75">
      <c r="A33" s="70">
        <v>421311</v>
      </c>
      <c r="B33" s="29" t="s">
        <v>26</v>
      </c>
      <c r="C33" s="8">
        <v>0</v>
      </c>
      <c r="D33" s="10">
        <v>0</v>
      </c>
      <c r="E33" s="8">
        <v>0</v>
      </c>
      <c r="F33" s="45">
        <v>0</v>
      </c>
      <c r="G33" s="20">
        <f aca="true" t="shared" si="11" ref="G33:G41">SUM(C33+E33)</f>
        <v>0</v>
      </c>
      <c r="H33" s="10">
        <f aca="true" t="shared" si="12" ref="H33:H41">SUM(D33+F33)</f>
        <v>0</v>
      </c>
      <c r="I33" s="33">
        <f t="shared" si="10"/>
        <v>0</v>
      </c>
    </row>
    <row r="34" spans="1:9" ht="15.75">
      <c r="A34" s="70">
        <v>421323</v>
      </c>
      <c r="B34" s="29" t="s">
        <v>27</v>
      </c>
      <c r="C34" s="8">
        <v>1480000</v>
      </c>
      <c r="D34" s="10">
        <v>1474243.2</v>
      </c>
      <c r="E34" s="8">
        <v>0</v>
      </c>
      <c r="F34" s="45">
        <v>0</v>
      </c>
      <c r="G34" s="20">
        <f t="shared" si="11"/>
        <v>1480000</v>
      </c>
      <c r="H34" s="10">
        <f t="shared" si="12"/>
        <v>1474243.2</v>
      </c>
      <c r="I34" s="33">
        <f t="shared" si="10"/>
        <v>5756.800000000047</v>
      </c>
    </row>
    <row r="35" spans="1:9" ht="15.75">
      <c r="A35" s="70">
        <v>421324</v>
      </c>
      <c r="B35" s="29" t="s">
        <v>28</v>
      </c>
      <c r="C35" s="8">
        <v>487000</v>
      </c>
      <c r="D35" s="10">
        <v>484983.67</v>
      </c>
      <c r="E35" s="8">
        <v>0</v>
      </c>
      <c r="F35" s="45">
        <v>0</v>
      </c>
      <c r="G35" s="20">
        <f t="shared" si="11"/>
        <v>487000</v>
      </c>
      <c r="H35" s="10">
        <f t="shared" si="12"/>
        <v>484983.67</v>
      </c>
      <c r="I35" s="33">
        <f t="shared" si="10"/>
        <v>2016.3300000000163</v>
      </c>
    </row>
    <row r="36" spans="1:9" ht="15.75">
      <c r="A36" s="70">
        <v>421325</v>
      </c>
      <c r="B36" s="29" t="s">
        <v>29</v>
      </c>
      <c r="C36" s="8">
        <v>593000</v>
      </c>
      <c r="D36" s="10">
        <v>591851.52</v>
      </c>
      <c r="E36" s="8">
        <v>0</v>
      </c>
      <c r="F36" s="45">
        <v>0</v>
      </c>
      <c r="G36" s="20">
        <f t="shared" si="11"/>
        <v>593000</v>
      </c>
      <c r="H36" s="10">
        <f t="shared" si="12"/>
        <v>591851.52</v>
      </c>
      <c r="I36" s="33">
        <f t="shared" si="10"/>
        <v>1148.4799999999814</v>
      </c>
    </row>
    <row r="37" spans="1:9" ht="15.75">
      <c r="A37" s="70">
        <v>421391</v>
      </c>
      <c r="B37" s="29" t="s">
        <v>30</v>
      </c>
      <c r="C37" s="8">
        <v>0</v>
      </c>
      <c r="D37" s="10">
        <v>0</v>
      </c>
      <c r="E37" s="8">
        <v>0</v>
      </c>
      <c r="F37" s="45">
        <v>0</v>
      </c>
      <c r="G37" s="20">
        <f t="shared" si="11"/>
        <v>0</v>
      </c>
      <c r="H37" s="10">
        <f t="shared" si="12"/>
        <v>0</v>
      </c>
      <c r="I37" s="33">
        <f t="shared" si="10"/>
        <v>0</v>
      </c>
    </row>
    <row r="38" spans="1:9" ht="15.75">
      <c r="A38" s="70">
        <v>421400</v>
      </c>
      <c r="B38" s="29" t="s">
        <v>31</v>
      </c>
      <c r="C38" s="8">
        <v>115000</v>
      </c>
      <c r="D38" s="10">
        <v>110935.2</v>
      </c>
      <c r="E38" s="8">
        <v>0</v>
      </c>
      <c r="F38" s="45">
        <v>0</v>
      </c>
      <c r="G38" s="20">
        <f t="shared" si="11"/>
        <v>115000</v>
      </c>
      <c r="H38" s="10">
        <f t="shared" si="12"/>
        <v>110935.2</v>
      </c>
      <c r="I38" s="33">
        <f t="shared" si="10"/>
        <v>4064.800000000003</v>
      </c>
    </row>
    <row r="39" spans="1:9" ht="15.75">
      <c r="A39" s="70">
        <v>421500</v>
      </c>
      <c r="B39" s="29" t="s">
        <v>32</v>
      </c>
      <c r="C39" s="8">
        <v>0</v>
      </c>
      <c r="D39" s="10">
        <v>0</v>
      </c>
      <c r="E39" s="8">
        <v>0</v>
      </c>
      <c r="F39" s="45">
        <v>0</v>
      </c>
      <c r="G39" s="20">
        <f t="shared" si="11"/>
        <v>0</v>
      </c>
      <c r="H39" s="10">
        <f t="shared" si="12"/>
        <v>0</v>
      </c>
      <c r="I39" s="33">
        <f t="shared" si="10"/>
        <v>0</v>
      </c>
    </row>
    <row r="40" spans="1:9" ht="15.75">
      <c r="A40" s="70">
        <v>421600</v>
      </c>
      <c r="B40" s="29" t="s">
        <v>33</v>
      </c>
      <c r="C40" s="8">
        <v>1067020</v>
      </c>
      <c r="D40" s="10">
        <v>1058576.76</v>
      </c>
      <c r="E40" s="8">
        <v>0</v>
      </c>
      <c r="F40" s="45">
        <v>0</v>
      </c>
      <c r="G40" s="20">
        <f t="shared" si="11"/>
        <v>1067020</v>
      </c>
      <c r="H40" s="10">
        <f t="shared" si="12"/>
        <v>1058576.76</v>
      </c>
      <c r="I40" s="33">
        <f t="shared" si="10"/>
        <v>8443.23999999999</v>
      </c>
    </row>
    <row r="41" spans="1:9" ht="15.75">
      <c r="A41" s="70">
        <v>421900</v>
      </c>
      <c r="B41" s="29" t="s">
        <v>34</v>
      </c>
      <c r="C41" s="8">
        <v>0</v>
      </c>
      <c r="D41" s="10">
        <v>0</v>
      </c>
      <c r="E41" s="8">
        <v>0</v>
      </c>
      <c r="F41" s="45">
        <v>0</v>
      </c>
      <c r="G41" s="20">
        <f t="shared" si="11"/>
        <v>0</v>
      </c>
      <c r="H41" s="10">
        <f t="shared" si="12"/>
        <v>0</v>
      </c>
      <c r="I41" s="33">
        <f t="shared" si="10"/>
        <v>0</v>
      </c>
    </row>
    <row r="42" spans="1:9" ht="15.75">
      <c r="A42" s="65">
        <v>422000</v>
      </c>
      <c r="B42" s="28" t="s">
        <v>35</v>
      </c>
      <c r="C42" s="6">
        <f aca="true" t="shared" si="13" ref="C42:I42">SUM(C43:C45)</f>
        <v>0</v>
      </c>
      <c r="D42" s="34">
        <f t="shared" si="13"/>
        <v>0</v>
      </c>
      <c r="E42" s="6">
        <f t="shared" si="13"/>
        <v>0</v>
      </c>
      <c r="F42" s="31">
        <f t="shared" si="13"/>
        <v>0</v>
      </c>
      <c r="G42" s="9">
        <f t="shared" si="13"/>
        <v>0</v>
      </c>
      <c r="H42" s="9">
        <f t="shared" si="13"/>
        <v>0</v>
      </c>
      <c r="I42" s="9">
        <f t="shared" si="13"/>
        <v>0</v>
      </c>
    </row>
    <row r="43" spans="1:9" ht="15.75">
      <c r="A43" s="70">
        <v>422100</v>
      </c>
      <c r="B43" s="29" t="s">
        <v>36</v>
      </c>
      <c r="C43" s="8">
        <v>0</v>
      </c>
      <c r="D43" s="7"/>
      <c r="E43" s="8">
        <v>0</v>
      </c>
      <c r="F43" s="45">
        <v>0</v>
      </c>
      <c r="G43" s="20">
        <f aca="true" t="shared" si="14" ref="G43:H45">SUM(C43+E43)</f>
        <v>0</v>
      </c>
      <c r="H43" s="10">
        <f t="shared" si="14"/>
        <v>0</v>
      </c>
      <c r="I43" s="33">
        <f>SUM(G43-H43)</f>
        <v>0</v>
      </c>
    </row>
    <row r="44" spans="1:9" ht="15.75">
      <c r="A44" s="70">
        <v>422200</v>
      </c>
      <c r="B44" s="29" t="s">
        <v>37</v>
      </c>
      <c r="C44" s="8">
        <v>0</v>
      </c>
      <c r="D44" s="10">
        <v>0</v>
      </c>
      <c r="E44" s="8">
        <v>0</v>
      </c>
      <c r="F44" s="45">
        <v>0</v>
      </c>
      <c r="G44" s="20">
        <f t="shared" si="14"/>
        <v>0</v>
      </c>
      <c r="H44" s="10">
        <f t="shared" si="14"/>
        <v>0</v>
      </c>
      <c r="I44" s="33">
        <f>SUM(G44-H44)</f>
        <v>0</v>
      </c>
    </row>
    <row r="45" spans="1:9" ht="15.75">
      <c r="A45" s="70">
        <v>422300</v>
      </c>
      <c r="B45" s="29" t="s">
        <v>38</v>
      </c>
      <c r="C45" s="8">
        <v>0</v>
      </c>
      <c r="D45" s="10">
        <v>0</v>
      </c>
      <c r="E45" s="8">
        <v>0</v>
      </c>
      <c r="F45" s="45">
        <v>0</v>
      </c>
      <c r="G45" s="20">
        <f t="shared" si="14"/>
        <v>0</v>
      </c>
      <c r="H45" s="10">
        <f t="shared" si="14"/>
        <v>0</v>
      </c>
      <c r="I45" s="33">
        <f>SUM(G45-H45)</f>
        <v>0</v>
      </c>
    </row>
    <row r="46" spans="1:9" ht="15.75">
      <c r="A46" s="65">
        <v>423000</v>
      </c>
      <c r="B46" s="28" t="s">
        <v>39</v>
      </c>
      <c r="C46" s="6">
        <f aca="true" t="shared" si="15" ref="C46:I46">SUM(C47:C54)</f>
        <v>512200</v>
      </c>
      <c r="D46" s="34">
        <f t="shared" si="15"/>
        <v>501890.58999999997</v>
      </c>
      <c r="E46" s="6">
        <f t="shared" si="15"/>
        <v>300000</v>
      </c>
      <c r="F46" s="31">
        <f t="shared" si="15"/>
        <v>300000</v>
      </c>
      <c r="G46" s="9">
        <f t="shared" si="15"/>
        <v>812200</v>
      </c>
      <c r="H46" s="9">
        <f t="shared" si="15"/>
        <v>801890.59</v>
      </c>
      <c r="I46" s="9">
        <f t="shared" si="15"/>
        <v>10309.410000000033</v>
      </c>
    </row>
    <row r="47" spans="1:9" ht="15.75">
      <c r="A47" s="70">
        <v>423100</v>
      </c>
      <c r="B47" s="29" t="s">
        <v>40</v>
      </c>
      <c r="C47" s="8">
        <v>0</v>
      </c>
      <c r="D47" s="10">
        <v>0</v>
      </c>
      <c r="E47" s="8">
        <v>0</v>
      </c>
      <c r="F47" s="45">
        <v>0</v>
      </c>
      <c r="G47" s="20">
        <f aca="true" t="shared" si="16" ref="G47:H54">SUM(C47+E47)</f>
        <v>0</v>
      </c>
      <c r="H47" s="10">
        <f t="shared" si="16"/>
        <v>0</v>
      </c>
      <c r="I47" s="33">
        <f aca="true" t="shared" si="17" ref="I47:I54">SUM(G47-H47)</f>
        <v>0</v>
      </c>
    </row>
    <row r="48" spans="1:9" ht="15.75">
      <c r="A48" s="70">
        <v>423200</v>
      </c>
      <c r="B48" s="29" t="s">
        <v>41</v>
      </c>
      <c r="C48" s="37">
        <v>244200</v>
      </c>
      <c r="D48" s="7">
        <v>242220</v>
      </c>
      <c r="E48" s="8">
        <v>0</v>
      </c>
      <c r="F48" s="45">
        <v>0</v>
      </c>
      <c r="G48" s="20">
        <f t="shared" si="16"/>
        <v>244200</v>
      </c>
      <c r="H48" s="10">
        <f t="shared" si="16"/>
        <v>242220</v>
      </c>
      <c r="I48" s="33">
        <f t="shared" si="17"/>
        <v>1980</v>
      </c>
    </row>
    <row r="49" spans="1:9" ht="15.75">
      <c r="A49" s="70">
        <v>423300</v>
      </c>
      <c r="B49" s="29" t="s">
        <v>42</v>
      </c>
      <c r="C49" s="37">
        <v>0</v>
      </c>
      <c r="D49" s="7">
        <v>0</v>
      </c>
      <c r="E49" s="8">
        <v>0</v>
      </c>
      <c r="F49" s="45">
        <v>0</v>
      </c>
      <c r="G49" s="20">
        <f t="shared" si="16"/>
        <v>0</v>
      </c>
      <c r="H49" s="10">
        <f t="shared" si="16"/>
        <v>0</v>
      </c>
      <c r="I49" s="33">
        <f t="shared" si="17"/>
        <v>0</v>
      </c>
    </row>
    <row r="50" spans="1:9" ht="15.75">
      <c r="A50" s="70">
        <v>423400</v>
      </c>
      <c r="B50" s="29" t="s">
        <v>43</v>
      </c>
      <c r="C50" s="37">
        <v>128000</v>
      </c>
      <c r="D50" s="7">
        <v>127637.84</v>
      </c>
      <c r="E50" s="8">
        <v>300000</v>
      </c>
      <c r="F50" s="45">
        <v>300000</v>
      </c>
      <c r="G50" s="20">
        <f t="shared" si="16"/>
        <v>428000</v>
      </c>
      <c r="H50" s="10">
        <f t="shared" si="16"/>
        <v>427637.83999999997</v>
      </c>
      <c r="I50" s="33">
        <f t="shared" si="17"/>
        <v>362.1600000000326</v>
      </c>
    </row>
    <row r="51" spans="1:9" ht="15.75">
      <c r="A51" s="70">
        <v>423500</v>
      </c>
      <c r="B51" s="29" t="s">
        <v>44</v>
      </c>
      <c r="C51" s="37">
        <v>140000</v>
      </c>
      <c r="D51" s="7">
        <v>132032.75</v>
      </c>
      <c r="E51" s="8">
        <v>0</v>
      </c>
      <c r="F51" s="45">
        <v>0</v>
      </c>
      <c r="G51" s="20">
        <f t="shared" si="16"/>
        <v>140000</v>
      </c>
      <c r="H51" s="10">
        <f t="shared" si="16"/>
        <v>132032.75</v>
      </c>
      <c r="I51" s="33">
        <f t="shared" si="17"/>
        <v>7967.25</v>
      </c>
    </row>
    <row r="52" spans="1:9" ht="15.75">
      <c r="A52" s="70">
        <v>423600</v>
      </c>
      <c r="B52" s="29" t="s">
        <v>45</v>
      </c>
      <c r="C52" s="8">
        <v>0</v>
      </c>
      <c r="D52" s="10">
        <v>0</v>
      </c>
      <c r="E52" s="8">
        <v>0</v>
      </c>
      <c r="F52" s="45">
        <v>0</v>
      </c>
      <c r="G52" s="20">
        <f t="shared" si="16"/>
        <v>0</v>
      </c>
      <c r="H52" s="10">
        <f t="shared" si="16"/>
        <v>0</v>
      </c>
      <c r="I52" s="33">
        <f t="shared" si="17"/>
        <v>0</v>
      </c>
    </row>
    <row r="53" spans="1:9" ht="15.75">
      <c r="A53" s="70">
        <v>423700</v>
      </c>
      <c r="B53" s="29" t="s">
        <v>46</v>
      </c>
      <c r="C53" s="8">
        <v>0</v>
      </c>
      <c r="D53" s="10">
        <v>0</v>
      </c>
      <c r="E53" s="8">
        <v>0</v>
      </c>
      <c r="F53" s="45">
        <v>0</v>
      </c>
      <c r="G53" s="20">
        <f t="shared" si="16"/>
        <v>0</v>
      </c>
      <c r="H53" s="10">
        <f t="shared" si="16"/>
        <v>0</v>
      </c>
      <c r="I53" s="33">
        <f t="shared" si="17"/>
        <v>0</v>
      </c>
    </row>
    <row r="54" spans="1:9" ht="15.75">
      <c r="A54" s="70">
        <v>423900</v>
      </c>
      <c r="B54" s="29" t="s">
        <v>47</v>
      </c>
      <c r="C54" s="37">
        <v>0</v>
      </c>
      <c r="D54" s="7">
        <v>0</v>
      </c>
      <c r="E54" s="8">
        <v>0</v>
      </c>
      <c r="F54" s="45">
        <v>0</v>
      </c>
      <c r="G54" s="20">
        <f t="shared" si="16"/>
        <v>0</v>
      </c>
      <c r="H54" s="10">
        <f t="shared" si="16"/>
        <v>0</v>
      </c>
      <c r="I54" s="33">
        <f t="shared" si="17"/>
        <v>0</v>
      </c>
    </row>
    <row r="55" spans="1:9" ht="15.75">
      <c r="A55" s="65">
        <v>424000</v>
      </c>
      <c r="B55" s="28" t="s">
        <v>48</v>
      </c>
      <c r="C55" s="6">
        <f aca="true" t="shared" si="18" ref="C55:I55">SUM(C56:C59)</f>
        <v>847000</v>
      </c>
      <c r="D55" s="34">
        <f t="shared" si="18"/>
        <v>843013.35</v>
      </c>
      <c r="E55" s="6">
        <f t="shared" si="18"/>
        <v>900000</v>
      </c>
      <c r="F55" s="31">
        <f t="shared" si="18"/>
        <v>900000</v>
      </c>
      <c r="G55" s="9">
        <f t="shared" si="18"/>
        <v>1747000</v>
      </c>
      <c r="H55" s="9">
        <f t="shared" si="18"/>
        <v>1743013.35</v>
      </c>
      <c r="I55" s="9">
        <f t="shared" si="18"/>
        <v>3986.6500000000233</v>
      </c>
    </row>
    <row r="56" spans="1:9" ht="15.75">
      <c r="A56" s="70">
        <v>424200</v>
      </c>
      <c r="B56" s="29" t="s">
        <v>49</v>
      </c>
      <c r="C56" s="8">
        <v>0</v>
      </c>
      <c r="D56" s="10">
        <v>0</v>
      </c>
      <c r="E56" s="8">
        <v>900000</v>
      </c>
      <c r="F56" s="45">
        <v>900000</v>
      </c>
      <c r="G56" s="20">
        <f aca="true" t="shared" si="19" ref="G56:H59">SUM(C56+E56)</f>
        <v>900000</v>
      </c>
      <c r="H56" s="10">
        <f t="shared" si="19"/>
        <v>900000</v>
      </c>
      <c r="I56" s="33">
        <f>SUM(G56-H56)</f>
        <v>0</v>
      </c>
    </row>
    <row r="57" spans="1:9" ht="15.75">
      <c r="A57" s="70">
        <v>424300</v>
      </c>
      <c r="B57" s="29" t="s">
        <v>50</v>
      </c>
      <c r="C57" s="8">
        <v>0</v>
      </c>
      <c r="D57" s="10">
        <v>0</v>
      </c>
      <c r="E57" s="8">
        <v>0</v>
      </c>
      <c r="F57" s="45">
        <v>0</v>
      </c>
      <c r="G57" s="20">
        <f t="shared" si="19"/>
        <v>0</v>
      </c>
      <c r="H57" s="10">
        <f t="shared" si="19"/>
        <v>0</v>
      </c>
      <c r="I57" s="33">
        <f>SUM(G57-H57)</f>
        <v>0</v>
      </c>
    </row>
    <row r="58" spans="1:9" ht="15.75">
      <c r="A58" s="70">
        <v>424600</v>
      </c>
      <c r="B58" s="29" t="s">
        <v>51</v>
      </c>
      <c r="C58" s="8">
        <v>0</v>
      </c>
      <c r="D58" s="10">
        <v>0</v>
      </c>
      <c r="E58" s="8">
        <v>0</v>
      </c>
      <c r="F58" s="45">
        <v>0</v>
      </c>
      <c r="G58" s="20">
        <f t="shared" si="19"/>
        <v>0</v>
      </c>
      <c r="H58" s="10">
        <f t="shared" si="19"/>
        <v>0</v>
      </c>
      <c r="I58" s="33">
        <f>SUM(G58-H58)</f>
        <v>0</v>
      </c>
    </row>
    <row r="59" spans="1:9" ht="15.75">
      <c r="A59" s="70">
        <v>424900</v>
      </c>
      <c r="B59" s="29" t="s">
        <v>129</v>
      </c>
      <c r="C59" s="8">
        <v>847000</v>
      </c>
      <c r="D59" s="10">
        <v>843013.35</v>
      </c>
      <c r="E59" s="8">
        <v>0</v>
      </c>
      <c r="F59" s="45">
        <v>0</v>
      </c>
      <c r="G59" s="20">
        <f t="shared" si="19"/>
        <v>847000</v>
      </c>
      <c r="H59" s="10">
        <f t="shared" si="19"/>
        <v>843013.35</v>
      </c>
      <c r="I59" s="33">
        <f>SUM(G59-H59)</f>
        <v>3986.6500000000233</v>
      </c>
    </row>
    <row r="60" spans="1:9" ht="15.75">
      <c r="A60" s="65">
        <v>425000</v>
      </c>
      <c r="B60" s="28" t="s">
        <v>53</v>
      </c>
      <c r="C60" s="6">
        <f aca="true" t="shared" si="20" ref="C60:I60">SUM(C61:C62)</f>
        <v>460000</v>
      </c>
      <c r="D60" s="34">
        <f t="shared" si="20"/>
        <v>458080</v>
      </c>
      <c r="E60" s="6">
        <f t="shared" si="20"/>
        <v>0</v>
      </c>
      <c r="F60" s="31">
        <f t="shared" si="20"/>
        <v>0</v>
      </c>
      <c r="G60" s="9">
        <f t="shared" si="20"/>
        <v>460000</v>
      </c>
      <c r="H60" s="9">
        <f t="shared" si="20"/>
        <v>458080</v>
      </c>
      <c r="I60" s="9">
        <f t="shared" si="20"/>
        <v>1920</v>
      </c>
    </row>
    <row r="61" spans="1:9" ht="15.75">
      <c r="A61" s="70">
        <v>425100</v>
      </c>
      <c r="B61" s="29" t="s">
        <v>54</v>
      </c>
      <c r="C61" s="37">
        <v>270000</v>
      </c>
      <c r="D61" s="7">
        <v>270000</v>
      </c>
      <c r="E61" s="8">
        <v>0</v>
      </c>
      <c r="F61" s="45">
        <v>0</v>
      </c>
      <c r="G61" s="20">
        <f>SUM(C61+E61)</f>
        <v>270000</v>
      </c>
      <c r="H61" s="10">
        <f>SUM(D61+F61)</f>
        <v>270000</v>
      </c>
      <c r="I61" s="33">
        <f>SUM(G61-H61)</f>
        <v>0</v>
      </c>
    </row>
    <row r="62" spans="1:9" ht="15.75">
      <c r="A62" s="70">
        <v>425200</v>
      </c>
      <c r="B62" s="29" t="s">
        <v>55</v>
      </c>
      <c r="C62" s="37">
        <v>190000</v>
      </c>
      <c r="D62" s="7">
        <v>188080</v>
      </c>
      <c r="E62" s="8">
        <v>0</v>
      </c>
      <c r="F62" s="45">
        <v>0</v>
      </c>
      <c r="G62" s="20">
        <f>SUM(C62+E62)</f>
        <v>190000</v>
      </c>
      <c r="H62" s="10">
        <f>SUM(D62+F62)</f>
        <v>188080</v>
      </c>
      <c r="I62" s="33">
        <f>SUM(G62-H62)</f>
        <v>1920</v>
      </c>
    </row>
    <row r="63" spans="1:9" ht="15.75">
      <c r="A63" s="65">
        <v>426000</v>
      </c>
      <c r="B63" s="28" t="s">
        <v>56</v>
      </c>
      <c r="C63" s="6">
        <f aca="true" t="shared" si="21" ref="C63:I63">SUM(C64:C70)</f>
        <v>505000</v>
      </c>
      <c r="D63" s="34">
        <f>SUM(D70+D69+D68+D67+D66+D65+D64)</f>
        <v>499831.9199999999</v>
      </c>
      <c r="E63" s="6">
        <f t="shared" si="21"/>
        <v>300000</v>
      </c>
      <c r="F63" s="31">
        <f t="shared" si="21"/>
        <v>297202.5</v>
      </c>
      <c r="G63" s="9">
        <f t="shared" si="21"/>
        <v>805000</v>
      </c>
      <c r="H63" s="9">
        <f t="shared" si="21"/>
        <v>797034.42</v>
      </c>
      <c r="I63" s="9">
        <f t="shared" si="21"/>
        <v>7965.580000000016</v>
      </c>
    </row>
    <row r="64" spans="1:9" ht="15.75">
      <c r="A64" s="70">
        <v>426100</v>
      </c>
      <c r="B64" s="29" t="s">
        <v>57</v>
      </c>
      <c r="C64" s="37">
        <v>135000</v>
      </c>
      <c r="D64" s="7">
        <v>131902.96</v>
      </c>
      <c r="E64" s="8">
        <v>0</v>
      </c>
      <c r="F64" s="45">
        <v>0</v>
      </c>
      <c r="G64" s="20">
        <f aca="true" t="shared" si="22" ref="G64:H70">SUM(C64+E64)</f>
        <v>135000</v>
      </c>
      <c r="H64" s="10">
        <f t="shared" si="22"/>
        <v>131902.96</v>
      </c>
      <c r="I64" s="33">
        <f aca="true" t="shared" si="23" ref="I64:I70">SUM(G64-H64)</f>
        <v>3097.040000000008</v>
      </c>
    </row>
    <row r="65" spans="1:9" ht="15.75">
      <c r="A65" s="70">
        <v>426300</v>
      </c>
      <c r="B65" s="29" t="s">
        <v>58</v>
      </c>
      <c r="C65" s="8">
        <v>0</v>
      </c>
      <c r="D65" s="10">
        <v>0</v>
      </c>
      <c r="E65" s="8">
        <v>0</v>
      </c>
      <c r="F65" s="45">
        <v>0</v>
      </c>
      <c r="G65" s="20">
        <f t="shared" si="22"/>
        <v>0</v>
      </c>
      <c r="H65" s="10">
        <f t="shared" si="22"/>
        <v>0</v>
      </c>
      <c r="I65" s="33">
        <f t="shared" si="23"/>
        <v>0</v>
      </c>
    </row>
    <row r="66" spans="1:9" ht="15.75">
      <c r="A66" s="70">
        <v>426400</v>
      </c>
      <c r="B66" s="29" t="s">
        <v>59</v>
      </c>
      <c r="C66" s="8">
        <v>0</v>
      </c>
      <c r="D66" s="10">
        <v>0</v>
      </c>
      <c r="E66" s="8">
        <v>0</v>
      </c>
      <c r="F66" s="45">
        <v>0</v>
      </c>
      <c r="G66" s="20">
        <f t="shared" si="22"/>
        <v>0</v>
      </c>
      <c r="H66" s="10">
        <f t="shared" si="22"/>
        <v>0</v>
      </c>
      <c r="I66" s="33">
        <f t="shared" si="23"/>
        <v>0</v>
      </c>
    </row>
    <row r="67" spans="1:9" ht="15.75">
      <c r="A67" s="70">
        <v>426500</v>
      </c>
      <c r="B67" s="29" t="s">
        <v>60</v>
      </c>
      <c r="C67" s="8">
        <v>0</v>
      </c>
      <c r="D67" s="10">
        <v>0</v>
      </c>
      <c r="E67" s="8">
        <v>0</v>
      </c>
      <c r="F67" s="45">
        <v>0</v>
      </c>
      <c r="G67" s="20">
        <f t="shared" si="22"/>
        <v>0</v>
      </c>
      <c r="H67" s="10">
        <f t="shared" si="22"/>
        <v>0</v>
      </c>
      <c r="I67" s="33">
        <f t="shared" si="23"/>
        <v>0</v>
      </c>
    </row>
    <row r="68" spans="1:9" ht="15.75">
      <c r="A68" s="70">
        <v>426600</v>
      </c>
      <c r="B68" s="29" t="s">
        <v>61</v>
      </c>
      <c r="C68" s="8">
        <v>0</v>
      </c>
      <c r="D68" s="10">
        <v>0</v>
      </c>
      <c r="E68" s="8">
        <v>300000</v>
      </c>
      <c r="F68" s="45">
        <v>297202.5</v>
      </c>
      <c r="G68" s="20">
        <f t="shared" si="22"/>
        <v>300000</v>
      </c>
      <c r="H68" s="10">
        <f t="shared" si="22"/>
        <v>297202.5</v>
      </c>
      <c r="I68" s="33">
        <f t="shared" si="23"/>
        <v>2797.5</v>
      </c>
    </row>
    <row r="69" spans="1:9" ht="15.75">
      <c r="A69" s="70">
        <v>426800</v>
      </c>
      <c r="B69" s="29" t="s">
        <v>62</v>
      </c>
      <c r="C69" s="37">
        <v>150000</v>
      </c>
      <c r="D69" s="7">
        <v>149962.3</v>
      </c>
      <c r="E69" s="8">
        <v>0</v>
      </c>
      <c r="F69" s="45">
        <v>0</v>
      </c>
      <c r="G69" s="20">
        <f t="shared" si="22"/>
        <v>150000</v>
      </c>
      <c r="H69" s="10">
        <f t="shared" si="22"/>
        <v>149962.3</v>
      </c>
      <c r="I69" s="33">
        <f t="shared" si="23"/>
        <v>37.70000000001164</v>
      </c>
    </row>
    <row r="70" spans="1:9" ht="15.75">
      <c r="A70" s="70">
        <v>426900</v>
      </c>
      <c r="B70" s="29" t="s">
        <v>63</v>
      </c>
      <c r="C70" s="8">
        <v>220000</v>
      </c>
      <c r="D70" s="10">
        <v>217966.66</v>
      </c>
      <c r="E70" s="8">
        <v>0</v>
      </c>
      <c r="F70" s="45">
        <v>0</v>
      </c>
      <c r="G70" s="20">
        <f t="shared" si="22"/>
        <v>220000</v>
      </c>
      <c r="H70" s="10">
        <f t="shared" si="22"/>
        <v>217966.66</v>
      </c>
      <c r="I70" s="33">
        <f t="shared" si="23"/>
        <v>2033.3399999999965</v>
      </c>
    </row>
    <row r="71" spans="1:9" ht="15.75">
      <c r="A71" s="100">
        <v>430000</v>
      </c>
      <c r="B71" s="148" t="s">
        <v>64</v>
      </c>
      <c r="C71" s="104">
        <f aca="true" t="shared" si="24" ref="C71:I72">SUM(C72)</f>
        <v>0</v>
      </c>
      <c r="D71" s="103"/>
      <c r="E71" s="104">
        <f t="shared" si="24"/>
        <v>0</v>
      </c>
      <c r="F71" s="155">
        <f t="shared" si="24"/>
        <v>0</v>
      </c>
      <c r="G71" s="99">
        <f t="shared" si="24"/>
        <v>0</v>
      </c>
      <c r="H71" s="99">
        <f t="shared" si="24"/>
        <v>0</v>
      </c>
      <c r="I71" s="99">
        <f t="shared" si="24"/>
        <v>0</v>
      </c>
    </row>
    <row r="72" spans="1:9" ht="15.75">
      <c r="A72" s="65">
        <v>431000</v>
      </c>
      <c r="B72" s="28" t="s">
        <v>64</v>
      </c>
      <c r="C72" s="6">
        <f t="shared" si="24"/>
        <v>0</v>
      </c>
      <c r="D72" s="34">
        <f t="shared" si="24"/>
        <v>0</v>
      </c>
      <c r="E72" s="6">
        <f t="shared" si="24"/>
        <v>0</v>
      </c>
      <c r="F72" s="31">
        <f t="shared" si="24"/>
        <v>0</v>
      </c>
      <c r="G72" s="9">
        <f t="shared" si="24"/>
        <v>0</v>
      </c>
      <c r="H72" s="9">
        <f t="shared" si="24"/>
        <v>0</v>
      </c>
      <c r="I72" s="9">
        <f t="shared" si="24"/>
        <v>0</v>
      </c>
    </row>
    <row r="73" spans="1:9" ht="15.75">
      <c r="A73" s="70">
        <v>431100</v>
      </c>
      <c r="B73" s="29" t="s">
        <v>65</v>
      </c>
      <c r="C73" s="8">
        <v>0</v>
      </c>
      <c r="D73" s="10">
        <v>0</v>
      </c>
      <c r="E73" s="12">
        <v>0</v>
      </c>
      <c r="F73" s="45">
        <v>0</v>
      </c>
      <c r="G73" s="20">
        <f>SUM(C73+E73)</f>
        <v>0</v>
      </c>
      <c r="H73" s="10">
        <f>SUM(D73+F73)</f>
        <v>0</v>
      </c>
      <c r="I73" s="33">
        <f>SUM(G73-H73)</f>
        <v>0</v>
      </c>
    </row>
    <row r="74" spans="1:9" ht="15.75">
      <c r="A74" s="108">
        <v>460000</v>
      </c>
      <c r="B74" s="156" t="s">
        <v>95</v>
      </c>
      <c r="C74" s="110">
        <f aca="true" t="shared" si="25" ref="C74:H75">SUM(C75)</f>
        <v>0</v>
      </c>
      <c r="D74" s="157">
        <f t="shared" si="25"/>
        <v>0</v>
      </c>
      <c r="E74" s="110">
        <f t="shared" si="25"/>
        <v>0</v>
      </c>
      <c r="F74" s="157">
        <f t="shared" si="25"/>
        <v>0</v>
      </c>
      <c r="G74" s="110">
        <f t="shared" si="25"/>
        <v>0</v>
      </c>
      <c r="H74" s="157">
        <f t="shared" si="25"/>
        <v>0</v>
      </c>
      <c r="I74" s="112">
        <f>SUM(G74-H74)</f>
        <v>0</v>
      </c>
    </row>
    <row r="75" spans="1:9" ht="15.75">
      <c r="A75" s="66">
        <v>465000</v>
      </c>
      <c r="B75" s="39" t="s">
        <v>96</v>
      </c>
      <c r="C75" s="21">
        <f t="shared" si="25"/>
        <v>0</v>
      </c>
      <c r="D75" s="44">
        <f t="shared" si="25"/>
        <v>0</v>
      </c>
      <c r="E75" s="21">
        <f t="shared" si="25"/>
        <v>0</v>
      </c>
      <c r="F75" s="44">
        <f t="shared" si="25"/>
        <v>0</v>
      </c>
      <c r="G75" s="21">
        <f t="shared" si="25"/>
        <v>0</v>
      </c>
      <c r="H75" s="21">
        <f t="shared" si="25"/>
        <v>0</v>
      </c>
      <c r="I75" s="21">
        <f>SUM(I76)</f>
        <v>0</v>
      </c>
    </row>
    <row r="76" spans="1:9" ht="15.75">
      <c r="A76" s="70">
        <v>465100</v>
      </c>
      <c r="B76" s="29" t="s">
        <v>94</v>
      </c>
      <c r="C76" s="8">
        <v>0</v>
      </c>
      <c r="D76" s="10">
        <v>0</v>
      </c>
      <c r="E76" s="33">
        <v>0</v>
      </c>
      <c r="F76" s="14">
        <v>0</v>
      </c>
      <c r="G76" s="22">
        <f>SUM(C76+E76)</f>
        <v>0</v>
      </c>
      <c r="H76" s="10">
        <f>SUM(D76+F76)</f>
        <v>0</v>
      </c>
      <c r="I76" s="33">
        <f>SUM(G76-H76)</f>
        <v>0</v>
      </c>
    </row>
    <row r="77" spans="1:9" ht="15.75">
      <c r="A77" s="100">
        <v>480000</v>
      </c>
      <c r="B77" s="148" t="s">
        <v>66</v>
      </c>
      <c r="C77" s="104">
        <f aca="true" t="shared" si="26" ref="C77:I77">SUM(C78+C81)</f>
        <v>0</v>
      </c>
      <c r="D77" s="103">
        <f t="shared" si="26"/>
        <v>0</v>
      </c>
      <c r="E77" s="107">
        <f t="shared" si="26"/>
        <v>0</v>
      </c>
      <c r="F77" s="103">
        <f t="shared" si="26"/>
        <v>0</v>
      </c>
      <c r="G77" s="104">
        <f t="shared" si="26"/>
        <v>0</v>
      </c>
      <c r="H77" s="104">
        <f t="shared" si="26"/>
        <v>0</v>
      </c>
      <c r="I77" s="104">
        <f t="shared" si="26"/>
        <v>0</v>
      </c>
    </row>
    <row r="78" spans="1:9" ht="15.75">
      <c r="A78" s="65">
        <v>482000</v>
      </c>
      <c r="B78" s="28" t="s">
        <v>67</v>
      </c>
      <c r="C78" s="6">
        <f aca="true" t="shared" si="27" ref="C78:I78">SUM(C79:C80)</f>
        <v>0</v>
      </c>
      <c r="D78" s="34">
        <f t="shared" si="27"/>
        <v>0</v>
      </c>
      <c r="E78" s="6">
        <f t="shared" si="27"/>
        <v>0</v>
      </c>
      <c r="F78" s="31">
        <f t="shared" si="27"/>
        <v>0</v>
      </c>
      <c r="G78" s="9">
        <f t="shared" si="27"/>
        <v>0</v>
      </c>
      <c r="H78" s="9">
        <f t="shared" si="27"/>
        <v>0</v>
      </c>
      <c r="I78" s="9">
        <f t="shared" si="27"/>
        <v>0</v>
      </c>
    </row>
    <row r="79" spans="1:9" ht="15.75">
      <c r="A79" s="70">
        <v>482100</v>
      </c>
      <c r="B79" s="29" t="s">
        <v>68</v>
      </c>
      <c r="C79" s="8">
        <v>0</v>
      </c>
      <c r="D79" s="10">
        <v>0</v>
      </c>
      <c r="E79" s="8">
        <v>0</v>
      </c>
      <c r="F79" s="45">
        <v>0</v>
      </c>
      <c r="G79" s="20">
        <f>SUM(C79+E79)</f>
        <v>0</v>
      </c>
      <c r="H79" s="10">
        <f>SUM(D79+F79)</f>
        <v>0</v>
      </c>
      <c r="I79" s="33">
        <f>SUM(G79-H79)</f>
        <v>0</v>
      </c>
    </row>
    <row r="80" spans="1:9" ht="15.75">
      <c r="A80" s="70">
        <v>482200</v>
      </c>
      <c r="B80" s="29" t="s">
        <v>69</v>
      </c>
      <c r="C80" s="8">
        <v>0</v>
      </c>
      <c r="D80" s="10">
        <v>0</v>
      </c>
      <c r="E80" s="8">
        <v>0</v>
      </c>
      <c r="F80" s="45">
        <v>0</v>
      </c>
      <c r="G80" s="20">
        <f>SUM(C80+E80)</f>
        <v>0</v>
      </c>
      <c r="H80" s="10">
        <f>SUM(D80+F80)</f>
        <v>0</v>
      </c>
      <c r="I80" s="33">
        <f>SUM(G80-H80)</f>
        <v>0</v>
      </c>
    </row>
    <row r="81" spans="1:9" ht="15.75">
      <c r="A81" s="65">
        <v>483000</v>
      </c>
      <c r="B81" s="28" t="s">
        <v>70</v>
      </c>
      <c r="C81" s="6">
        <f aca="true" t="shared" si="28" ref="C81:I81">SUM(C82)</f>
        <v>0</v>
      </c>
      <c r="D81" s="34">
        <f t="shared" si="28"/>
        <v>0</v>
      </c>
      <c r="E81" s="6">
        <f t="shared" si="28"/>
        <v>0</v>
      </c>
      <c r="F81" s="31">
        <f t="shared" si="28"/>
        <v>0</v>
      </c>
      <c r="G81" s="9">
        <f t="shared" si="28"/>
        <v>0</v>
      </c>
      <c r="H81" s="9">
        <f t="shared" si="28"/>
        <v>0</v>
      </c>
      <c r="I81" s="9">
        <f t="shared" si="28"/>
        <v>0</v>
      </c>
    </row>
    <row r="82" spans="1:9" ht="15.75">
      <c r="A82" s="70">
        <v>483100</v>
      </c>
      <c r="B82" s="29" t="s">
        <v>71</v>
      </c>
      <c r="C82" s="8">
        <v>0</v>
      </c>
      <c r="D82" s="10">
        <v>0</v>
      </c>
      <c r="E82" s="8">
        <v>0</v>
      </c>
      <c r="F82" s="45">
        <v>0</v>
      </c>
      <c r="G82" s="20">
        <f>SUM(C82+E82)</f>
        <v>0</v>
      </c>
      <c r="H82" s="20">
        <f>SUM(D82+F82)</f>
        <v>0</v>
      </c>
      <c r="I82" s="20">
        <f>SUM(E82+G82)</f>
        <v>0</v>
      </c>
    </row>
    <row r="83" spans="1:9" ht="15.75">
      <c r="A83" s="67">
        <v>500000</v>
      </c>
      <c r="B83" s="52" t="s">
        <v>72</v>
      </c>
      <c r="C83" s="53">
        <f aca="true" t="shared" si="29" ref="C83:I83">SUM(C84+C94)</f>
        <v>252000</v>
      </c>
      <c r="D83" s="54">
        <f t="shared" si="29"/>
        <v>234000</v>
      </c>
      <c r="E83" s="53">
        <f t="shared" si="29"/>
        <v>1500000</v>
      </c>
      <c r="F83" s="55">
        <f t="shared" si="29"/>
        <v>1466647.55</v>
      </c>
      <c r="G83" s="56">
        <f t="shared" si="29"/>
        <v>1752000</v>
      </c>
      <c r="H83" s="56">
        <f t="shared" si="29"/>
        <v>1700647.55</v>
      </c>
      <c r="I83" s="56">
        <f t="shared" si="29"/>
        <v>51352.44999999995</v>
      </c>
    </row>
    <row r="84" spans="1:9" ht="15.75">
      <c r="A84" s="100">
        <v>510000</v>
      </c>
      <c r="B84" s="148" t="s">
        <v>73</v>
      </c>
      <c r="C84" s="104">
        <f>SUM(C92+C88+C85)</f>
        <v>252000</v>
      </c>
      <c r="D84" s="103">
        <f>SUM(D92+D88+D85)</f>
        <v>234000</v>
      </c>
      <c r="E84" s="104">
        <f>SUM(E92+E88+E85)</f>
        <v>1500000</v>
      </c>
      <c r="F84" s="155">
        <f>SUM(F92+F88+F85)</f>
        <v>1466647.55</v>
      </c>
      <c r="G84" s="99">
        <f>SUM(G88+G92+G85)</f>
        <v>1752000</v>
      </c>
      <c r="H84" s="103">
        <f>SUM(H85+H88+H92)</f>
        <v>1700647.55</v>
      </c>
      <c r="I84" s="105">
        <f>SUM(G84-H84)</f>
        <v>51352.44999999995</v>
      </c>
    </row>
    <row r="85" spans="1:9" ht="15.75">
      <c r="A85" s="65">
        <v>511000</v>
      </c>
      <c r="B85" s="28" t="s">
        <v>74</v>
      </c>
      <c r="C85" s="6">
        <f aca="true" t="shared" si="30" ref="C85:I85">SUM(C86:C87)</f>
        <v>0</v>
      </c>
      <c r="D85" s="34">
        <f t="shared" si="30"/>
        <v>0</v>
      </c>
      <c r="E85" s="6">
        <f t="shared" si="30"/>
        <v>0</v>
      </c>
      <c r="F85" s="31">
        <f t="shared" si="30"/>
        <v>0</v>
      </c>
      <c r="G85" s="9">
        <f t="shared" si="30"/>
        <v>0</v>
      </c>
      <c r="H85" s="9">
        <f t="shared" si="30"/>
        <v>0</v>
      </c>
      <c r="I85" s="9">
        <f t="shared" si="30"/>
        <v>0</v>
      </c>
    </row>
    <row r="86" spans="1:9" ht="15.75">
      <c r="A86" s="70">
        <v>511300</v>
      </c>
      <c r="B86" s="29" t="s">
        <v>75</v>
      </c>
      <c r="C86" s="8">
        <v>0</v>
      </c>
      <c r="D86" s="10">
        <v>0</v>
      </c>
      <c r="E86" s="8">
        <v>0</v>
      </c>
      <c r="F86" s="45">
        <v>0</v>
      </c>
      <c r="G86" s="20">
        <f>SUM(C86+E86)</f>
        <v>0</v>
      </c>
      <c r="H86" s="10">
        <f>SUM(D86+F86)</f>
        <v>0</v>
      </c>
      <c r="I86" s="33">
        <f>SUM(G86-H86)</f>
        <v>0</v>
      </c>
    </row>
    <row r="87" spans="1:9" ht="15.75">
      <c r="A87" s="70">
        <v>511400</v>
      </c>
      <c r="B87" s="29" t="s">
        <v>76</v>
      </c>
      <c r="C87" s="8">
        <v>0</v>
      </c>
      <c r="D87" s="10">
        <v>0</v>
      </c>
      <c r="E87" s="8">
        <v>0</v>
      </c>
      <c r="F87" s="45">
        <v>0</v>
      </c>
      <c r="G87" s="20">
        <f>SUM(C87+E87)</f>
        <v>0</v>
      </c>
      <c r="H87" s="10">
        <f>SUM(D87+F87)</f>
        <v>0</v>
      </c>
      <c r="I87" s="33">
        <f>SUM(G87-H87)</f>
        <v>0</v>
      </c>
    </row>
    <row r="88" spans="1:9" ht="15.75">
      <c r="A88" s="65">
        <v>512000</v>
      </c>
      <c r="B88" s="28" t="s">
        <v>77</v>
      </c>
      <c r="C88" s="6">
        <f aca="true" t="shared" si="31" ref="C88:I88">SUM(C89:C91)</f>
        <v>252000</v>
      </c>
      <c r="D88" s="34">
        <f t="shared" si="31"/>
        <v>234000</v>
      </c>
      <c r="E88" s="6">
        <f t="shared" si="31"/>
        <v>0</v>
      </c>
      <c r="F88" s="31">
        <f t="shared" si="31"/>
        <v>0</v>
      </c>
      <c r="G88" s="9">
        <f t="shared" si="31"/>
        <v>252000</v>
      </c>
      <c r="H88" s="9">
        <f t="shared" si="31"/>
        <v>234000</v>
      </c>
      <c r="I88" s="9">
        <f t="shared" si="31"/>
        <v>18000</v>
      </c>
    </row>
    <row r="89" spans="1:9" ht="15.75">
      <c r="A89" s="70">
        <v>512200</v>
      </c>
      <c r="B89" s="29" t="s">
        <v>78</v>
      </c>
      <c r="C89" s="8">
        <v>252000</v>
      </c>
      <c r="D89" s="10">
        <v>234000</v>
      </c>
      <c r="E89" s="8">
        <v>0</v>
      </c>
      <c r="F89" s="45">
        <v>0</v>
      </c>
      <c r="G89" s="20">
        <f aca="true" t="shared" si="32" ref="G89:H91">SUM(C89+E89)</f>
        <v>252000</v>
      </c>
      <c r="H89" s="10">
        <f t="shared" si="32"/>
        <v>234000</v>
      </c>
      <c r="I89" s="33">
        <f>SUM(G89-H89)</f>
        <v>18000</v>
      </c>
    </row>
    <row r="90" spans="1:9" ht="15.75">
      <c r="A90" s="70">
        <v>512600</v>
      </c>
      <c r="B90" s="29" t="s">
        <v>79</v>
      </c>
      <c r="C90" s="8">
        <v>0</v>
      </c>
      <c r="D90" s="10">
        <v>0</v>
      </c>
      <c r="E90" s="8">
        <v>0</v>
      </c>
      <c r="F90" s="45">
        <v>0</v>
      </c>
      <c r="G90" s="20">
        <f t="shared" si="32"/>
        <v>0</v>
      </c>
      <c r="H90" s="10">
        <f t="shared" si="32"/>
        <v>0</v>
      </c>
      <c r="I90" s="33">
        <f>SUM(G90-H90)</f>
        <v>0</v>
      </c>
    </row>
    <row r="91" spans="1:9" ht="15.75">
      <c r="A91" s="70">
        <v>512900</v>
      </c>
      <c r="B91" s="29" t="s">
        <v>80</v>
      </c>
      <c r="C91" s="8">
        <v>0</v>
      </c>
      <c r="D91" s="10">
        <v>0</v>
      </c>
      <c r="E91" s="8">
        <v>0</v>
      </c>
      <c r="F91" s="45">
        <v>0</v>
      </c>
      <c r="G91" s="20">
        <f t="shared" si="32"/>
        <v>0</v>
      </c>
      <c r="H91" s="10">
        <f t="shared" si="32"/>
        <v>0</v>
      </c>
      <c r="I91" s="33">
        <f>SUM(G91-H91)</f>
        <v>0</v>
      </c>
    </row>
    <row r="92" spans="1:9" ht="15.75">
      <c r="A92" s="65">
        <v>515000</v>
      </c>
      <c r="B92" s="28" t="s">
        <v>81</v>
      </c>
      <c r="C92" s="6">
        <f aca="true" t="shared" si="33" ref="C92:I92">SUM(C93)</f>
        <v>0</v>
      </c>
      <c r="D92" s="34">
        <f t="shared" si="33"/>
        <v>0</v>
      </c>
      <c r="E92" s="6">
        <f t="shared" si="33"/>
        <v>1500000</v>
      </c>
      <c r="F92" s="31">
        <f t="shared" si="33"/>
        <v>1466647.55</v>
      </c>
      <c r="G92" s="9">
        <f t="shared" si="33"/>
        <v>1500000</v>
      </c>
      <c r="H92" s="9">
        <f t="shared" si="33"/>
        <v>1466647.55</v>
      </c>
      <c r="I92" s="9">
        <f t="shared" si="33"/>
        <v>33352.44999999995</v>
      </c>
    </row>
    <row r="93" spans="1:9" ht="15.75">
      <c r="A93" s="70">
        <v>515100</v>
      </c>
      <c r="B93" s="29" t="s">
        <v>82</v>
      </c>
      <c r="C93" s="37">
        <v>0</v>
      </c>
      <c r="D93" s="7">
        <v>0</v>
      </c>
      <c r="E93" s="8">
        <v>1500000</v>
      </c>
      <c r="F93" s="45">
        <v>1466647.55</v>
      </c>
      <c r="G93" s="20">
        <f>SUM(C93+E93)</f>
        <v>1500000</v>
      </c>
      <c r="H93" s="10">
        <f>SUM(D93+F93)</f>
        <v>1466647.55</v>
      </c>
      <c r="I93" s="33">
        <f>SUM(G93-H93)</f>
        <v>33352.44999999995</v>
      </c>
    </row>
    <row r="94" spans="1:9" ht="15.75">
      <c r="A94" s="100">
        <v>520000</v>
      </c>
      <c r="B94" s="148" t="s">
        <v>83</v>
      </c>
      <c r="C94" s="104">
        <f>SUM(C95)</f>
        <v>0</v>
      </c>
      <c r="D94" s="103">
        <f>SUM(D95)</f>
        <v>0</v>
      </c>
      <c r="E94" s="104"/>
      <c r="F94" s="155">
        <f aca="true" t="shared" si="34" ref="F94:I95">SUM(F95)</f>
        <v>0</v>
      </c>
      <c r="G94" s="99">
        <f t="shared" si="34"/>
        <v>0</v>
      </c>
      <c r="H94" s="99">
        <f t="shared" si="34"/>
        <v>0</v>
      </c>
      <c r="I94" s="99">
        <f t="shared" si="34"/>
        <v>0</v>
      </c>
    </row>
    <row r="95" spans="1:9" ht="15.75">
      <c r="A95" s="65">
        <v>523000</v>
      </c>
      <c r="B95" s="28" t="s">
        <v>84</v>
      </c>
      <c r="C95" s="6">
        <f>SUM(C96)</f>
        <v>0</v>
      </c>
      <c r="D95" s="34">
        <f>SUM(D96)</f>
        <v>0</v>
      </c>
      <c r="E95" s="6">
        <f>SUM(E96)</f>
        <v>0</v>
      </c>
      <c r="F95" s="31">
        <f t="shared" si="34"/>
        <v>0</v>
      </c>
      <c r="G95" s="9">
        <f t="shared" si="34"/>
        <v>0</v>
      </c>
      <c r="H95" s="9">
        <f t="shared" si="34"/>
        <v>0</v>
      </c>
      <c r="I95" s="9">
        <f t="shared" si="34"/>
        <v>0</v>
      </c>
    </row>
    <row r="96" spans="1:9" ht="16.5" thickBot="1">
      <c r="A96" s="72">
        <v>523100</v>
      </c>
      <c r="B96" s="30" t="s">
        <v>85</v>
      </c>
      <c r="C96" s="12">
        <v>0</v>
      </c>
      <c r="D96" s="11"/>
      <c r="E96" s="12">
        <v>0</v>
      </c>
      <c r="F96" s="36">
        <v>0</v>
      </c>
      <c r="G96" s="23">
        <f>SUM(C96+E96)</f>
        <v>0</v>
      </c>
      <c r="H96" s="23">
        <f>SUM(D96+F96)</f>
        <v>0</v>
      </c>
      <c r="I96" s="23">
        <f>SUM(E96+G96)</f>
        <v>0</v>
      </c>
    </row>
    <row r="97" spans="1:9" ht="16.5" thickBot="1">
      <c r="A97" s="73" t="s">
        <v>86</v>
      </c>
      <c r="B97" s="40" t="s">
        <v>97</v>
      </c>
      <c r="C97" s="24">
        <f aca="true" t="shared" si="35" ref="C97:I97">SUM(C6+C83)</f>
        <v>28326984</v>
      </c>
      <c r="D97" s="158">
        <f t="shared" si="35"/>
        <v>26993863.550000004</v>
      </c>
      <c r="E97" s="24">
        <f t="shared" si="35"/>
        <v>3000000</v>
      </c>
      <c r="F97" s="158">
        <f t="shared" si="35"/>
        <v>2963850.05</v>
      </c>
      <c r="G97" s="24">
        <f t="shared" si="35"/>
        <v>30144964</v>
      </c>
      <c r="H97" s="159">
        <f t="shared" si="35"/>
        <v>29957713.600000005</v>
      </c>
      <c r="I97" s="24">
        <f t="shared" si="35"/>
        <v>187250.39999999548</v>
      </c>
    </row>
    <row r="98" spans="1:9" ht="15.75">
      <c r="A98" s="87"/>
      <c r="B98" s="88"/>
      <c r="C98" s="89"/>
      <c r="D98" s="89"/>
      <c r="E98" s="89"/>
      <c r="F98" s="89"/>
      <c r="G98" s="89">
        <v>30144964</v>
      </c>
      <c r="H98" s="89">
        <v>29957713.6</v>
      </c>
      <c r="I98" s="89"/>
    </row>
    <row r="99" spans="1:9" ht="15.75">
      <c r="A99" s="87"/>
      <c r="B99" s="88"/>
      <c r="C99" s="89"/>
      <c r="D99" s="89"/>
      <c r="E99" s="89"/>
      <c r="F99" s="89"/>
      <c r="G99" s="89">
        <f>SUM(G98-G97)</f>
        <v>0</v>
      </c>
      <c r="H99" s="89">
        <f>SUM(H98-H97)</f>
        <v>-3.725290298461914E-09</v>
      </c>
      <c r="I99" s="89"/>
    </row>
    <row r="100" spans="1:9" ht="15.75">
      <c r="A100" s="87"/>
      <c r="B100" s="88"/>
      <c r="C100" s="89"/>
      <c r="D100" s="89"/>
      <c r="E100" s="89"/>
      <c r="F100" s="89"/>
      <c r="G100" s="89"/>
      <c r="H100" s="89"/>
      <c r="I100" s="89"/>
    </row>
    <row r="101" spans="1:9" ht="15.75">
      <c r="A101" s="87"/>
      <c r="B101" s="88"/>
      <c r="C101" s="89"/>
      <c r="D101" s="89"/>
      <c r="E101" s="89"/>
      <c r="F101" s="89"/>
      <c r="G101" s="89"/>
      <c r="H101" s="89"/>
      <c r="I101" s="89"/>
    </row>
    <row r="102" spans="1:9" ht="15.75">
      <c r="A102" s="87"/>
      <c r="B102" s="88"/>
      <c r="C102" s="89"/>
      <c r="D102" s="89"/>
      <c r="E102" s="89"/>
      <c r="F102" s="89"/>
      <c r="G102" s="89"/>
      <c r="H102" s="89"/>
      <c r="I102" s="89"/>
    </row>
    <row r="103" spans="1:9" ht="15.75">
      <c r="A103" s="87"/>
      <c r="B103" s="88"/>
      <c r="C103" s="89"/>
      <c r="D103" s="89"/>
      <c r="E103" s="89"/>
      <c r="F103" s="89"/>
      <c r="G103" s="89"/>
      <c r="H103" s="89"/>
      <c r="I103" s="89"/>
    </row>
    <row r="104" spans="1:9" ht="15.75">
      <c r="A104" s="276" t="s">
        <v>149</v>
      </c>
      <c r="B104" s="276"/>
      <c r="C104" s="276"/>
      <c r="D104" s="276"/>
      <c r="E104" s="276"/>
      <c r="F104" s="276"/>
      <c r="G104" s="276"/>
      <c r="H104" s="276"/>
      <c r="I104" s="276"/>
    </row>
    <row r="105" spans="1:9" ht="16.5" thickBot="1">
      <c r="A105" s="87"/>
      <c r="B105" s="88"/>
      <c r="C105" s="89"/>
      <c r="D105" s="89"/>
      <c r="E105" s="89"/>
      <c r="F105" s="89"/>
      <c r="G105" s="89"/>
      <c r="H105" s="89"/>
      <c r="I105" s="89"/>
    </row>
    <row r="106" spans="1:9" ht="15">
      <c r="A106" s="277"/>
      <c r="B106" s="278"/>
      <c r="C106" s="285" t="s">
        <v>98</v>
      </c>
      <c r="D106" s="257" t="s">
        <v>99</v>
      </c>
      <c r="E106" s="254" t="s">
        <v>100</v>
      </c>
      <c r="F106" s="260" t="s">
        <v>101</v>
      </c>
      <c r="G106" s="269" t="s">
        <v>102</v>
      </c>
      <c r="H106" s="257" t="s">
        <v>103</v>
      </c>
      <c r="I106" s="269" t="s">
        <v>105</v>
      </c>
    </row>
    <row r="107" spans="1:9" ht="15">
      <c r="A107" s="279"/>
      <c r="B107" s="280"/>
      <c r="C107" s="286"/>
      <c r="D107" s="258"/>
      <c r="E107" s="255"/>
      <c r="F107" s="261"/>
      <c r="G107" s="289"/>
      <c r="H107" s="258"/>
      <c r="I107" s="255"/>
    </row>
    <row r="108" spans="1:9" ht="15.75" thickBot="1">
      <c r="A108" s="279"/>
      <c r="B108" s="280"/>
      <c r="C108" s="287"/>
      <c r="D108" s="259"/>
      <c r="E108" s="256"/>
      <c r="F108" s="261"/>
      <c r="G108" s="270"/>
      <c r="H108" s="259"/>
      <c r="I108" s="270"/>
    </row>
    <row r="109" spans="1:9" ht="16.5" thickBot="1">
      <c r="A109" s="68">
        <v>400000</v>
      </c>
      <c r="B109" s="50" t="s">
        <v>0</v>
      </c>
      <c r="C109" s="51">
        <f aca="true" t="shared" si="36" ref="C109:I109">SUM(C110+C127+C175+C178+C181)</f>
        <v>2658000</v>
      </c>
      <c r="D109" s="51">
        <f>SUM(D110+D127+D175+D178+D181)</f>
        <v>1353942.2</v>
      </c>
      <c r="E109" s="51">
        <f t="shared" si="36"/>
        <v>450000</v>
      </c>
      <c r="F109" s="51">
        <f t="shared" si="36"/>
        <v>87248</v>
      </c>
      <c r="G109" s="51">
        <f t="shared" si="36"/>
        <v>3108000</v>
      </c>
      <c r="H109" s="51">
        <f t="shared" si="36"/>
        <v>1441190.2</v>
      </c>
      <c r="I109" s="51">
        <f t="shared" si="36"/>
        <v>1666809.8</v>
      </c>
    </row>
    <row r="110" spans="1:9" ht="15.75">
      <c r="A110" s="114">
        <v>410000</v>
      </c>
      <c r="B110" s="115" t="s">
        <v>1</v>
      </c>
      <c r="C110" s="106">
        <f aca="true" t="shared" si="37" ref="C110:I110">SUM(C111+C113+C119+C117+C123+C125)</f>
        <v>50000</v>
      </c>
      <c r="D110" s="106">
        <f t="shared" si="37"/>
        <v>0</v>
      </c>
      <c r="E110" s="106">
        <f t="shared" si="37"/>
        <v>0</v>
      </c>
      <c r="F110" s="106">
        <f t="shared" si="37"/>
        <v>0</v>
      </c>
      <c r="G110" s="106">
        <f t="shared" si="37"/>
        <v>50000</v>
      </c>
      <c r="H110" s="106">
        <f t="shared" si="37"/>
        <v>0</v>
      </c>
      <c r="I110" s="106">
        <f t="shared" si="37"/>
        <v>50000</v>
      </c>
    </row>
    <row r="111" spans="1:9" ht="15.75">
      <c r="A111" s="65">
        <v>411000</v>
      </c>
      <c r="B111" s="42" t="s">
        <v>2</v>
      </c>
      <c r="C111" s="18">
        <f aca="true" t="shared" si="38" ref="C111:I111">SUM(C112)</f>
        <v>0</v>
      </c>
      <c r="D111" s="18">
        <f t="shared" si="38"/>
        <v>0</v>
      </c>
      <c r="E111" s="18">
        <f t="shared" si="38"/>
        <v>0</v>
      </c>
      <c r="F111" s="18">
        <f t="shared" si="38"/>
        <v>0</v>
      </c>
      <c r="G111" s="18">
        <f t="shared" si="38"/>
        <v>0</v>
      </c>
      <c r="H111" s="18">
        <f t="shared" si="38"/>
        <v>0</v>
      </c>
      <c r="I111" s="18">
        <f t="shared" si="38"/>
        <v>0</v>
      </c>
    </row>
    <row r="112" spans="1:9" ht="15.75">
      <c r="A112" s="70">
        <v>411100</v>
      </c>
      <c r="B112" s="116" t="s">
        <v>3</v>
      </c>
      <c r="C112" s="117">
        <v>0</v>
      </c>
      <c r="D112" s="118">
        <v>0</v>
      </c>
      <c r="E112" s="119">
        <v>0</v>
      </c>
      <c r="F112" s="32">
        <v>0</v>
      </c>
      <c r="G112" s="120">
        <f>SUM(C112+E112)</f>
        <v>0</v>
      </c>
      <c r="H112" s="118">
        <f>SUM(D112+F112)</f>
        <v>0</v>
      </c>
      <c r="I112" s="121">
        <f>SUM(G112-H112)</f>
        <v>0</v>
      </c>
    </row>
    <row r="113" spans="1:9" ht="15.75">
      <c r="A113" s="65">
        <v>412000</v>
      </c>
      <c r="B113" s="42" t="s">
        <v>4</v>
      </c>
      <c r="C113" s="18">
        <f aca="true" t="shared" si="39" ref="C113:I113">SUM(C114:C116)</f>
        <v>0</v>
      </c>
      <c r="D113" s="34">
        <f t="shared" si="39"/>
        <v>0</v>
      </c>
      <c r="E113" s="6">
        <f t="shared" si="39"/>
        <v>0</v>
      </c>
      <c r="F113" s="34">
        <f t="shared" si="39"/>
        <v>0</v>
      </c>
      <c r="G113" s="9">
        <f t="shared" si="39"/>
        <v>0</v>
      </c>
      <c r="H113" s="9">
        <f t="shared" si="39"/>
        <v>0</v>
      </c>
      <c r="I113" s="9">
        <f t="shared" si="39"/>
        <v>0</v>
      </c>
    </row>
    <row r="114" spans="1:9" ht="15.75">
      <c r="A114" s="70">
        <v>412100</v>
      </c>
      <c r="B114" s="116" t="s">
        <v>5</v>
      </c>
      <c r="C114" s="117">
        <v>0</v>
      </c>
      <c r="D114" s="118">
        <v>0</v>
      </c>
      <c r="E114" s="119">
        <v>0</v>
      </c>
      <c r="F114" s="118">
        <v>0</v>
      </c>
      <c r="G114" s="120">
        <f aca="true" t="shared" si="40" ref="G114:H116">SUM(C114+E114)</f>
        <v>0</v>
      </c>
      <c r="H114" s="118">
        <f t="shared" si="40"/>
        <v>0</v>
      </c>
      <c r="I114" s="121">
        <f>SUM(G114-H114)</f>
        <v>0</v>
      </c>
    </row>
    <row r="115" spans="1:9" ht="15.75">
      <c r="A115" s="70">
        <v>412200</v>
      </c>
      <c r="B115" s="116" t="s">
        <v>6</v>
      </c>
      <c r="C115" s="117">
        <v>0</v>
      </c>
      <c r="D115" s="118">
        <v>0</v>
      </c>
      <c r="E115" s="119">
        <v>0</v>
      </c>
      <c r="F115" s="118">
        <v>0</v>
      </c>
      <c r="G115" s="120">
        <f t="shared" si="40"/>
        <v>0</v>
      </c>
      <c r="H115" s="118">
        <f t="shared" si="40"/>
        <v>0</v>
      </c>
      <c r="I115" s="121">
        <f>SUM(G115-H115)</f>
        <v>0</v>
      </c>
    </row>
    <row r="116" spans="1:9" ht="15.75">
      <c r="A116" s="70">
        <v>412300</v>
      </c>
      <c r="B116" s="116" t="s">
        <v>7</v>
      </c>
      <c r="C116" s="117">
        <v>0</v>
      </c>
      <c r="D116" s="118">
        <v>0</v>
      </c>
      <c r="E116" s="119">
        <v>0</v>
      </c>
      <c r="F116" s="118">
        <v>0</v>
      </c>
      <c r="G116" s="120">
        <f t="shared" si="40"/>
        <v>0</v>
      </c>
      <c r="H116" s="118">
        <f t="shared" si="40"/>
        <v>0</v>
      </c>
      <c r="I116" s="121">
        <f>SUM(G116-H116)</f>
        <v>0</v>
      </c>
    </row>
    <row r="117" spans="1:9" ht="15.75">
      <c r="A117" s="65">
        <v>413000</v>
      </c>
      <c r="B117" s="42" t="s">
        <v>8</v>
      </c>
      <c r="C117" s="18">
        <f aca="true" t="shared" si="41" ref="C117:I117">SUM(C118)</f>
        <v>50000</v>
      </c>
      <c r="D117" s="18">
        <f t="shared" si="41"/>
        <v>0</v>
      </c>
      <c r="E117" s="18">
        <f t="shared" si="41"/>
        <v>0</v>
      </c>
      <c r="F117" s="18">
        <f t="shared" si="41"/>
        <v>0</v>
      </c>
      <c r="G117" s="18">
        <f>SUM(G118)</f>
        <v>50000</v>
      </c>
      <c r="H117" s="18">
        <f t="shared" si="41"/>
        <v>0</v>
      </c>
      <c r="I117" s="18">
        <f t="shared" si="41"/>
        <v>50000</v>
      </c>
    </row>
    <row r="118" spans="1:9" ht="15.75">
      <c r="A118" s="70">
        <v>413100</v>
      </c>
      <c r="B118" s="116" t="s">
        <v>9</v>
      </c>
      <c r="C118" s="122">
        <v>50000</v>
      </c>
      <c r="D118" s="118">
        <v>0</v>
      </c>
      <c r="E118" s="119" t="s">
        <v>143</v>
      </c>
      <c r="F118" s="118">
        <v>0</v>
      </c>
      <c r="G118" s="120">
        <f>SUM(C118)</f>
        <v>50000</v>
      </c>
      <c r="H118" s="118">
        <f>SUM(D118+F118)</f>
        <v>0</v>
      </c>
      <c r="I118" s="121">
        <f>SUM(G118-H118)</f>
        <v>50000</v>
      </c>
    </row>
    <row r="119" spans="1:9" ht="15.75">
      <c r="A119" s="65">
        <v>414000</v>
      </c>
      <c r="B119" s="42" t="s">
        <v>10</v>
      </c>
      <c r="C119" s="18">
        <f aca="true" t="shared" si="42" ref="C119:I119">SUM(C120:C122)</f>
        <v>0</v>
      </c>
      <c r="D119" s="18">
        <f t="shared" si="42"/>
        <v>0</v>
      </c>
      <c r="E119" s="18">
        <f t="shared" si="42"/>
        <v>0</v>
      </c>
      <c r="F119" s="18">
        <f t="shared" si="42"/>
        <v>0</v>
      </c>
      <c r="G119" s="18">
        <f t="shared" si="42"/>
        <v>0</v>
      </c>
      <c r="H119" s="18">
        <f t="shared" si="42"/>
        <v>0</v>
      </c>
      <c r="I119" s="18">
        <f t="shared" si="42"/>
        <v>0</v>
      </c>
    </row>
    <row r="120" spans="1:9" ht="15.75">
      <c r="A120" s="70">
        <v>414100</v>
      </c>
      <c r="B120" s="116" t="s">
        <v>11</v>
      </c>
      <c r="C120" s="123">
        <v>0</v>
      </c>
      <c r="D120" s="118">
        <v>0</v>
      </c>
      <c r="E120" s="119">
        <v>0</v>
      </c>
      <c r="F120" s="118">
        <v>0</v>
      </c>
      <c r="G120" s="120">
        <f aca="true" t="shared" si="43" ref="G120:H122">SUM(C120+E120)</f>
        <v>0</v>
      </c>
      <c r="H120" s="118">
        <f t="shared" si="43"/>
        <v>0</v>
      </c>
      <c r="I120" s="121">
        <f>SUM(G120-H120)</f>
        <v>0</v>
      </c>
    </row>
    <row r="121" spans="1:9" ht="15.75">
      <c r="A121" s="70">
        <v>414300</v>
      </c>
      <c r="B121" s="116" t="s">
        <v>12</v>
      </c>
      <c r="C121" s="117">
        <v>0</v>
      </c>
      <c r="D121" s="118">
        <v>0</v>
      </c>
      <c r="E121" s="119">
        <v>0</v>
      </c>
      <c r="F121" s="118">
        <v>0</v>
      </c>
      <c r="G121" s="120">
        <f t="shared" si="43"/>
        <v>0</v>
      </c>
      <c r="H121" s="118">
        <f t="shared" si="43"/>
        <v>0</v>
      </c>
      <c r="I121" s="121">
        <f>SUM(G121-H121)</f>
        <v>0</v>
      </c>
    </row>
    <row r="122" spans="1:9" ht="15.75">
      <c r="A122" s="70">
        <v>414400</v>
      </c>
      <c r="B122" s="116" t="s">
        <v>13</v>
      </c>
      <c r="C122" s="117">
        <v>0</v>
      </c>
      <c r="D122" s="118">
        <v>0</v>
      </c>
      <c r="E122" s="119">
        <v>0</v>
      </c>
      <c r="F122" s="118">
        <v>0</v>
      </c>
      <c r="G122" s="120">
        <f t="shared" si="43"/>
        <v>0</v>
      </c>
      <c r="H122" s="118">
        <f t="shared" si="43"/>
        <v>0</v>
      </c>
      <c r="I122" s="121">
        <f>SUM(G122-H122)</f>
        <v>0</v>
      </c>
    </row>
    <row r="123" spans="1:9" ht="15.75">
      <c r="A123" s="65">
        <v>415000</v>
      </c>
      <c r="B123" s="42" t="s">
        <v>14</v>
      </c>
      <c r="C123" s="18">
        <f aca="true" t="shared" si="44" ref="C123:I123">SUM(C124)</f>
        <v>0</v>
      </c>
      <c r="D123" s="34">
        <f t="shared" si="44"/>
        <v>0</v>
      </c>
      <c r="E123" s="6">
        <f t="shared" si="44"/>
        <v>0</v>
      </c>
      <c r="F123" s="34">
        <f t="shared" si="44"/>
        <v>0</v>
      </c>
      <c r="G123" s="9">
        <f t="shared" si="44"/>
        <v>0</v>
      </c>
      <c r="H123" s="9">
        <f t="shared" si="44"/>
        <v>0</v>
      </c>
      <c r="I123" s="9">
        <f t="shared" si="44"/>
        <v>0</v>
      </c>
    </row>
    <row r="124" spans="1:9" ht="15.75">
      <c r="A124" s="70">
        <v>415100</v>
      </c>
      <c r="B124" s="116" t="s">
        <v>15</v>
      </c>
      <c r="C124" s="122">
        <v>0</v>
      </c>
      <c r="D124" s="118">
        <v>0</v>
      </c>
      <c r="E124" s="119">
        <v>0</v>
      </c>
      <c r="F124" s="118">
        <f>+D124+E124</f>
        <v>0</v>
      </c>
      <c r="G124" s="120">
        <f>SUM(C124+E124)</f>
        <v>0</v>
      </c>
      <c r="H124" s="118">
        <f>SUM(D124+F124)</f>
        <v>0</v>
      </c>
      <c r="I124" s="121">
        <f>SUM(G124-H124)</f>
        <v>0</v>
      </c>
    </row>
    <row r="125" spans="1:9" ht="15.75">
      <c r="A125" s="65">
        <v>416000</v>
      </c>
      <c r="B125" s="42" t="s">
        <v>16</v>
      </c>
      <c r="C125" s="18">
        <f aca="true" t="shared" si="45" ref="C125:I125">SUM(C126)</f>
        <v>0</v>
      </c>
      <c r="D125" s="34">
        <f t="shared" si="45"/>
        <v>0</v>
      </c>
      <c r="E125" s="6">
        <f t="shared" si="45"/>
        <v>0</v>
      </c>
      <c r="F125" s="34">
        <f t="shared" si="45"/>
        <v>0</v>
      </c>
      <c r="G125" s="9">
        <f t="shared" si="45"/>
        <v>0</v>
      </c>
      <c r="H125" s="9">
        <f t="shared" si="45"/>
        <v>0</v>
      </c>
      <c r="I125" s="9">
        <f t="shared" si="45"/>
        <v>0</v>
      </c>
    </row>
    <row r="126" spans="1:9" ht="15.75">
      <c r="A126" s="70">
        <v>416100</v>
      </c>
      <c r="B126" s="116" t="s">
        <v>17</v>
      </c>
      <c r="C126" s="117"/>
      <c r="D126" s="118">
        <v>0</v>
      </c>
      <c r="E126" s="119">
        <v>0</v>
      </c>
      <c r="F126" s="118">
        <f>+D126+E126</f>
        <v>0</v>
      </c>
      <c r="G126" s="120">
        <f>SUM(C126+E126)</f>
        <v>0</v>
      </c>
      <c r="H126" s="118">
        <f>SUM(D126+F126)</f>
        <v>0</v>
      </c>
      <c r="I126" s="121">
        <f>SUM(G126-H126)</f>
        <v>0</v>
      </c>
    </row>
    <row r="127" spans="1:9" ht="15.75">
      <c r="A127" s="100">
        <v>420000</v>
      </c>
      <c r="B127" s="101" t="s">
        <v>18</v>
      </c>
      <c r="C127" s="102">
        <f aca="true" t="shared" si="46" ref="C127:I127">SUM(C128+C146+C150+C159+C164+C167)</f>
        <v>2568000</v>
      </c>
      <c r="D127" s="102">
        <f t="shared" si="46"/>
        <v>1353435.2</v>
      </c>
      <c r="E127" s="102">
        <f t="shared" si="46"/>
        <v>450000</v>
      </c>
      <c r="F127" s="102">
        <f t="shared" si="46"/>
        <v>87248</v>
      </c>
      <c r="G127" s="102">
        <f t="shared" si="46"/>
        <v>3018000</v>
      </c>
      <c r="H127" s="102">
        <f t="shared" si="46"/>
        <v>1440683.2</v>
      </c>
      <c r="I127" s="102">
        <f t="shared" si="46"/>
        <v>1577316.8</v>
      </c>
    </row>
    <row r="128" spans="1:9" ht="15.75">
      <c r="A128" s="65">
        <v>421000</v>
      </c>
      <c r="B128" s="42" t="s">
        <v>19</v>
      </c>
      <c r="C128" s="18">
        <f aca="true" t="shared" si="47" ref="C128:I128">SUM(C129+C131+C136)</f>
        <v>720000</v>
      </c>
      <c r="D128" s="18">
        <f t="shared" si="47"/>
        <v>492473.96</v>
      </c>
      <c r="E128" s="18">
        <f t="shared" si="47"/>
        <v>0</v>
      </c>
      <c r="F128" s="18">
        <f t="shared" si="47"/>
        <v>0</v>
      </c>
      <c r="G128" s="18">
        <f t="shared" si="47"/>
        <v>720000</v>
      </c>
      <c r="H128" s="18">
        <f t="shared" si="47"/>
        <v>492473.96</v>
      </c>
      <c r="I128" s="18">
        <f t="shared" si="47"/>
        <v>227526.03999999998</v>
      </c>
    </row>
    <row r="129" spans="1:9" ht="15.75">
      <c r="A129" s="96">
        <v>421100</v>
      </c>
      <c r="B129" s="97" t="s">
        <v>124</v>
      </c>
      <c r="C129" s="98">
        <f aca="true" t="shared" si="48" ref="C129:I129">SUM(C130)</f>
        <v>40000</v>
      </c>
      <c r="D129" s="98">
        <f t="shared" si="48"/>
        <v>8935.2</v>
      </c>
      <c r="E129" s="98">
        <f t="shared" si="48"/>
        <v>0</v>
      </c>
      <c r="F129" s="98">
        <f t="shared" si="48"/>
        <v>0</v>
      </c>
      <c r="G129" s="98">
        <f t="shared" si="48"/>
        <v>40000</v>
      </c>
      <c r="H129" s="98">
        <f t="shared" si="48"/>
        <v>8935.2</v>
      </c>
      <c r="I129" s="98">
        <f t="shared" si="48"/>
        <v>31064.8</v>
      </c>
    </row>
    <row r="130" spans="1:9" ht="15.75">
      <c r="A130" s="70">
        <v>421111</v>
      </c>
      <c r="B130" s="116" t="s">
        <v>20</v>
      </c>
      <c r="C130" s="117">
        <v>40000</v>
      </c>
      <c r="D130" s="118">
        <v>8935.2</v>
      </c>
      <c r="E130" s="181">
        <v>0</v>
      </c>
      <c r="F130" s="118">
        <v>0</v>
      </c>
      <c r="G130" s="120">
        <f>SUM(C130+E130)</f>
        <v>40000</v>
      </c>
      <c r="H130" s="118">
        <f>SUM(D130+F130)</f>
        <v>8935.2</v>
      </c>
      <c r="I130" s="121">
        <f>SUM(G130-H130)</f>
        <v>31064.8</v>
      </c>
    </row>
    <row r="131" spans="1:9" ht="15.75">
      <c r="A131" s="71">
        <v>421200</v>
      </c>
      <c r="B131" s="160" t="s">
        <v>21</v>
      </c>
      <c r="C131" s="154">
        <f aca="true" t="shared" si="49" ref="C131:I131">SUM(C132:C135)</f>
        <v>0</v>
      </c>
      <c r="D131" s="152">
        <f t="shared" si="49"/>
        <v>0</v>
      </c>
      <c r="E131" s="151">
        <f t="shared" si="49"/>
        <v>0</v>
      </c>
      <c r="F131" s="152">
        <f t="shared" si="49"/>
        <v>0</v>
      </c>
      <c r="G131" s="99">
        <f t="shared" si="49"/>
        <v>0</v>
      </c>
      <c r="H131" s="99">
        <f t="shared" si="49"/>
        <v>0</v>
      </c>
      <c r="I131" s="99">
        <f t="shared" si="49"/>
        <v>0</v>
      </c>
    </row>
    <row r="132" spans="1:9" ht="15.75">
      <c r="A132" s="70">
        <v>421211</v>
      </c>
      <c r="B132" s="116" t="s">
        <v>22</v>
      </c>
      <c r="C132" s="122">
        <v>0</v>
      </c>
      <c r="D132" s="118">
        <v>0</v>
      </c>
      <c r="E132" s="119">
        <v>0</v>
      </c>
      <c r="F132" s="118">
        <v>0</v>
      </c>
      <c r="G132" s="120">
        <f aca="true" t="shared" si="50" ref="G132:H135">SUM(C132+E132)</f>
        <v>0</v>
      </c>
      <c r="H132" s="118">
        <f t="shared" si="50"/>
        <v>0</v>
      </c>
      <c r="I132" s="121">
        <f>SUM(G132-H132)</f>
        <v>0</v>
      </c>
    </row>
    <row r="133" spans="1:9" ht="15.75">
      <c r="A133" s="70">
        <v>421221</v>
      </c>
      <c r="B133" s="116" t="s">
        <v>23</v>
      </c>
      <c r="C133" s="122">
        <v>0</v>
      </c>
      <c r="D133" s="118">
        <v>0</v>
      </c>
      <c r="E133" s="119">
        <v>0</v>
      </c>
      <c r="F133" s="118">
        <f>+D133+E133</f>
        <v>0</v>
      </c>
      <c r="G133" s="120">
        <f t="shared" si="50"/>
        <v>0</v>
      </c>
      <c r="H133" s="118">
        <f t="shared" si="50"/>
        <v>0</v>
      </c>
      <c r="I133" s="121">
        <f>SUM(G133-H133)</f>
        <v>0</v>
      </c>
    </row>
    <row r="134" spans="1:9" ht="15.75">
      <c r="A134" s="70">
        <v>421222</v>
      </c>
      <c r="B134" s="116" t="s">
        <v>87</v>
      </c>
      <c r="C134" s="122">
        <v>0</v>
      </c>
      <c r="D134" s="118">
        <v>0</v>
      </c>
      <c r="E134" s="119">
        <v>0</v>
      </c>
      <c r="F134" s="118">
        <v>0</v>
      </c>
      <c r="G134" s="120">
        <f t="shared" si="50"/>
        <v>0</v>
      </c>
      <c r="H134" s="118">
        <f t="shared" si="50"/>
        <v>0</v>
      </c>
      <c r="I134" s="121">
        <f>SUM(G134-H134)</f>
        <v>0</v>
      </c>
    </row>
    <row r="135" spans="1:9" ht="15.75">
      <c r="A135" s="70">
        <v>421225</v>
      </c>
      <c r="B135" s="116" t="s">
        <v>24</v>
      </c>
      <c r="C135" s="122">
        <v>0</v>
      </c>
      <c r="D135" s="118">
        <v>0</v>
      </c>
      <c r="E135" s="119">
        <v>0</v>
      </c>
      <c r="F135" s="118">
        <f>+D135+E135</f>
        <v>0</v>
      </c>
      <c r="G135" s="120">
        <f t="shared" si="50"/>
        <v>0</v>
      </c>
      <c r="H135" s="118">
        <f t="shared" si="50"/>
        <v>0</v>
      </c>
      <c r="I135" s="121">
        <f>SUM(G135-H135)</f>
        <v>0</v>
      </c>
    </row>
    <row r="136" spans="1:9" ht="15.75">
      <c r="A136" s="71">
        <v>421300</v>
      </c>
      <c r="B136" s="160" t="s">
        <v>25</v>
      </c>
      <c r="C136" s="154">
        <f aca="true" t="shared" si="51" ref="C136:I136">SUM(C138+C139+C140+C141+C142+C143+C144+C145)</f>
        <v>680000</v>
      </c>
      <c r="D136" s="154">
        <f>SUM(D137+D138+D139+D140+D141+D142+D143+D144+D145)</f>
        <v>483538.76</v>
      </c>
      <c r="E136" s="154">
        <f t="shared" si="51"/>
        <v>0</v>
      </c>
      <c r="F136" s="154">
        <f t="shared" si="51"/>
        <v>0</v>
      </c>
      <c r="G136" s="154">
        <f t="shared" si="51"/>
        <v>680000</v>
      </c>
      <c r="H136" s="154">
        <f>SUM(H137+H138+H139+H140+H141+H142+H143+H144+H145)</f>
        <v>483538.76</v>
      </c>
      <c r="I136" s="154">
        <f t="shared" si="51"/>
        <v>196461.24</v>
      </c>
    </row>
    <row r="137" spans="1:9" ht="15.75">
      <c r="A137" s="70">
        <v>421311</v>
      </c>
      <c r="B137" s="116" t="s">
        <v>26</v>
      </c>
      <c r="C137" s="122">
        <v>0</v>
      </c>
      <c r="D137" s="118">
        <v>0</v>
      </c>
      <c r="E137" s="119">
        <v>0</v>
      </c>
      <c r="F137" s="118">
        <v>0</v>
      </c>
      <c r="G137" s="120">
        <f aca="true" t="shared" si="52" ref="G137:G145">SUM(C137+E137)</f>
        <v>0</v>
      </c>
      <c r="H137" s="118">
        <f aca="true" t="shared" si="53" ref="H137:H145">SUM(D137+F137)</f>
        <v>0</v>
      </c>
      <c r="I137" s="121">
        <f aca="true" t="shared" si="54" ref="I137:I145">SUM(G137-H137)</f>
        <v>0</v>
      </c>
    </row>
    <row r="138" spans="1:9" ht="15.75">
      <c r="A138" s="70">
        <v>421321</v>
      </c>
      <c r="B138" s="116" t="s">
        <v>142</v>
      </c>
      <c r="C138" s="122">
        <v>30000</v>
      </c>
      <c r="D138" s="118">
        <v>0</v>
      </c>
      <c r="E138" s="119">
        <v>0</v>
      </c>
      <c r="F138" s="118">
        <v>0</v>
      </c>
      <c r="G138" s="120">
        <f t="shared" si="52"/>
        <v>30000</v>
      </c>
      <c r="H138" s="118">
        <f t="shared" si="53"/>
        <v>0</v>
      </c>
      <c r="I138" s="121">
        <f t="shared" si="54"/>
        <v>30000</v>
      </c>
    </row>
    <row r="139" spans="1:9" ht="15.75">
      <c r="A139" s="70">
        <v>421324</v>
      </c>
      <c r="B139" s="116" t="s">
        <v>28</v>
      </c>
      <c r="C139" s="122">
        <v>50000</v>
      </c>
      <c r="D139" s="118">
        <v>6892.38</v>
      </c>
      <c r="E139" s="119">
        <v>0</v>
      </c>
      <c r="F139" s="118">
        <v>0</v>
      </c>
      <c r="G139" s="120">
        <f t="shared" si="52"/>
        <v>50000</v>
      </c>
      <c r="H139" s="118">
        <f t="shared" si="53"/>
        <v>6892.38</v>
      </c>
      <c r="I139" s="121">
        <f t="shared" si="54"/>
        <v>43107.62</v>
      </c>
    </row>
    <row r="140" spans="1:9" ht="15.75">
      <c r="A140" s="70">
        <v>421325</v>
      </c>
      <c r="B140" s="116" t="s">
        <v>29</v>
      </c>
      <c r="C140" s="122">
        <v>0</v>
      </c>
      <c r="D140" s="118">
        <v>0</v>
      </c>
      <c r="E140" s="119">
        <v>0</v>
      </c>
      <c r="F140" s="118">
        <v>0</v>
      </c>
      <c r="G140" s="120">
        <f t="shared" si="52"/>
        <v>0</v>
      </c>
      <c r="H140" s="118">
        <f t="shared" si="53"/>
        <v>0</v>
      </c>
      <c r="I140" s="121">
        <f t="shared" si="54"/>
        <v>0</v>
      </c>
    </row>
    <row r="141" spans="1:9" ht="15.75">
      <c r="A141" s="70">
        <v>421391</v>
      </c>
      <c r="B141" s="116" t="s">
        <v>30</v>
      </c>
      <c r="C141" s="122">
        <v>0</v>
      </c>
      <c r="D141" s="118">
        <v>0</v>
      </c>
      <c r="E141" s="119">
        <v>0</v>
      </c>
      <c r="F141" s="118">
        <v>0</v>
      </c>
      <c r="G141" s="120">
        <f t="shared" si="52"/>
        <v>0</v>
      </c>
      <c r="H141" s="118">
        <f t="shared" si="53"/>
        <v>0</v>
      </c>
      <c r="I141" s="121">
        <f t="shared" si="54"/>
        <v>0</v>
      </c>
    </row>
    <row r="142" spans="1:9" ht="15.75">
      <c r="A142" s="70">
        <v>421400</v>
      </c>
      <c r="B142" s="116" t="s">
        <v>31</v>
      </c>
      <c r="C142" s="122">
        <v>400000</v>
      </c>
      <c r="D142" s="118">
        <v>316736.38</v>
      </c>
      <c r="E142" s="186">
        <v>0</v>
      </c>
      <c r="F142" s="118">
        <v>0</v>
      </c>
      <c r="G142" s="120">
        <f t="shared" si="52"/>
        <v>400000</v>
      </c>
      <c r="H142" s="118">
        <f t="shared" si="53"/>
        <v>316736.38</v>
      </c>
      <c r="I142" s="121">
        <f t="shared" si="54"/>
        <v>83263.62</v>
      </c>
    </row>
    <row r="143" spans="1:9" ht="15.75">
      <c r="A143" s="70">
        <v>421500</v>
      </c>
      <c r="B143" s="116" t="s">
        <v>32</v>
      </c>
      <c r="C143" s="122">
        <v>200000</v>
      </c>
      <c r="D143" s="118">
        <v>159910</v>
      </c>
      <c r="E143" s="119">
        <v>0</v>
      </c>
      <c r="F143" s="118">
        <v>0</v>
      </c>
      <c r="G143" s="120">
        <f t="shared" si="52"/>
        <v>200000</v>
      </c>
      <c r="H143" s="118">
        <f t="shared" si="53"/>
        <v>159910</v>
      </c>
      <c r="I143" s="121">
        <f t="shared" si="54"/>
        <v>40090</v>
      </c>
    </row>
    <row r="144" spans="1:9" ht="15.75">
      <c r="A144" s="70">
        <v>421600</v>
      </c>
      <c r="B144" s="116" t="s">
        <v>33</v>
      </c>
      <c r="C144" s="122">
        <v>0</v>
      </c>
      <c r="D144" s="118">
        <v>0</v>
      </c>
      <c r="E144" s="119">
        <v>0</v>
      </c>
      <c r="F144" s="118">
        <v>0</v>
      </c>
      <c r="G144" s="120">
        <f t="shared" si="52"/>
        <v>0</v>
      </c>
      <c r="H144" s="118">
        <f t="shared" si="53"/>
        <v>0</v>
      </c>
      <c r="I144" s="121">
        <f t="shared" si="54"/>
        <v>0</v>
      </c>
    </row>
    <row r="145" spans="1:9" ht="15.75">
      <c r="A145" s="70">
        <v>421900</v>
      </c>
      <c r="B145" s="116" t="s">
        <v>34</v>
      </c>
      <c r="C145" s="122">
        <v>0</v>
      </c>
      <c r="D145" s="118">
        <v>0</v>
      </c>
      <c r="E145" s="119">
        <v>0</v>
      </c>
      <c r="F145" s="118">
        <f>+D145+E145</f>
        <v>0</v>
      </c>
      <c r="G145" s="120">
        <f t="shared" si="52"/>
        <v>0</v>
      </c>
      <c r="H145" s="118">
        <f t="shared" si="53"/>
        <v>0</v>
      </c>
      <c r="I145" s="121">
        <f t="shared" si="54"/>
        <v>0</v>
      </c>
    </row>
    <row r="146" spans="1:9" ht="15.75">
      <c r="A146" s="65">
        <v>422000</v>
      </c>
      <c r="B146" s="42" t="s">
        <v>35</v>
      </c>
      <c r="C146" s="18">
        <f aca="true" t="shared" si="55" ref="C146:I146">SUM(C147:C149)</f>
        <v>210000</v>
      </c>
      <c r="D146" s="18">
        <f t="shared" si="55"/>
        <v>31790</v>
      </c>
      <c r="E146" s="18">
        <f t="shared" si="55"/>
        <v>150000</v>
      </c>
      <c r="F146" s="18">
        <f t="shared" si="55"/>
        <v>0</v>
      </c>
      <c r="G146" s="18">
        <f t="shared" si="55"/>
        <v>360000</v>
      </c>
      <c r="H146" s="18">
        <f t="shared" si="55"/>
        <v>31790</v>
      </c>
      <c r="I146" s="18">
        <f t="shared" si="55"/>
        <v>328210</v>
      </c>
    </row>
    <row r="147" spans="1:9" ht="15.75">
      <c r="A147" s="70">
        <v>422100</v>
      </c>
      <c r="B147" s="116" t="s">
        <v>36</v>
      </c>
      <c r="C147" s="117">
        <v>100000</v>
      </c>
      <c r="D147" s="118">
        <v>28940</v>
      </c>
      <c r="E147" s="119">
        <v>100000</v>
      </c>
      <c r="F147" s="118">
        <v>0</v>
      </c>
      <c r="G147" s="120">
        <f aca="true" t="shared" si="56" ref="G147:H149">SUM(C147+E147)</f>
        <v>200000</v>
      </c>
      <c r="H147" s="118">
        <f t="shared" si="56"/>
        <v>28940</v>
      </c>
      <c r="I147" s="121">
        <f>SUM(G147-H147)</f>
        <v>171060</v>
      </c>
    </row>
    <row r="148" spans="1:9" ht="15.75">
      <c r="A148" s="70">
        <v>422200</v>
      </c>
      <c r="B148" s="116" t="s">
        <v>37</v>
      </c>
      <c r="C148" s="117">
        <v>80000</v>
      </c>
      <c r="D148" s="118">
        <v>1700</v>
      </c>
      <c r="E148" s="119">
        <v>50000</v>
      </c>
      <c r="F148" s="118">
        <v>0</v>
      </c>
      <c r="G148" s="120">
        <f t="shared" si="56"/>
        <v>130000</v>
      </c>
      <c r="H148" s="118">
        <f t="shared" si="56"/>
        <v>1700</v>
      </c>
      <c r="I148" s="121">
        <f>SUM(G148-H148)</f>
        <v>128300</v>
      </c>
    </row>
    <row r="149" spans="1:9" ht="15.75">
      <c r="A149" s="70">
        <v>422300</v>
      </c>
      <c r="B149" s="116" t="s">
        <v>38</v>
      </c>
      <c r="C149" s="122">
        <v>30000</v>
      </c>
      <c r="D149" s="118">
        <v>1150</v>
      </c>
      <c r="E149" s="119">
        <v>0</v>
      </c>
      <c r="F149" s="118">
        <v>0</v>
      </c>
      <c r="G149" s="120">
        <f t="shared" si="56"/>
        <v>30000</v>
      </c>
      <c r="H149" s="118">
        <f t="shared" si="56"/>
        <v>1150</v>
      </c>
      <c r="I149" s="121">
        <f>SUM(G149-H149)</f>
        <v>28850</v>
      </c>
    </row>
    <row r="150" spans="1:9" ht="15.75">
      <c r="A150" s="65">
        <v>423000</v>
      </c>
      <c r="B150" s="42" t="s">
        <v>39</v>
      </c>
      <c r="C150" s="18">
        <f>SUM(C151+C152+C153+C154+C155+C156+C157+C158)</f>
        <v>698000</v>
      </c>
      <c r="D150" s="18">
        <f aca="true" t="shared" si="57" ref="D150:I150">SUM(D151:D158)</f>
        <v>372198.5</v>
      </c>
      <c r="E150" s="18">
        <f t="shared" si="57"/>
        <v>120000</v>
      </c>
      <c r="F150" s="18">
        <f t="shared" si="57"/>
        <v>49165</v>
      </c>
      <c r="G150" s="18">
        <f t="shared" si="57"/>
        <v>818000</v>
      </c>
      <c r="H150" s="18">
        <f t="shared" si="57"/>
        <v>421363.5</v>
      </c>
      <c r="I150" s="18">
        <f t="shared" si="57"/>
        <v>396636.5</v>
      </c>
    </row>
    <row r="151" spans="1:9" ht="15.75">
      <c r="A151" s="70">
        <v>423100</v>
      </c>
      <c r="B151" s="116" t="s">
        <v>40</v>
      </c>
      <c r="C151" s="122">
        <v>20000</v>
      </c>
      <c r="D151" s="118">
        <v>0</v>
      </c>
      <c r="E151" s="119">
        <v>0</v>
      </c>
      <c r="F151" s="118">
        <v>0</v>
      </c>
      <c r="G151" s="120">
        <f aca="true" t="shared" si="58" ref="G151:H158">SUM(C151+E151)</f>
        <v>20000</v>
      </c>
      <c r="H151" s="118">
        <f t="shared" si="58"/>
        <v>0</v>
      </c>
      <c r="I151" s="121">
        <f aca="true" t="shared" si="59" ref="I151:I158">SUM(G151-H151)</f>
        <v>20000</v>
      </c>
    </row>
    <row r="152" spans="1:9" ht="15.75">
      <c r="A152" s="70">
        <v>423200</v>
      </c>
      <c r="B152" s="116" t="s">
        <v>41</v>
      </c>
      <c r="C152" s="122">
        <v>20000</v>
      </c>
      <c r="D152" s="118">
        <v>0</v>
      </c>
      <c r="E152" s="119">
        <v>0</v>
      </c>
      <c r="F152" s="118">
        <v>0</v>
      </c>
      <c r="G152" s="120">
        <f t="shared" si="58"/>
        <v>20000</v>
      </c>
      <c r="H152" s="118">
        <f t="shared" si="58"/>
        <v>0</v>
      </c>
      <c r="I152" s="121">
        <f t="shared" si="59"/>
        <v>20000</v>
      </c>
    </row>
    <row r="153" spans="1:9" ht="15.75">
      <c r="A153" s="70">
        <v>423300</v>
      </c>
      <c r="B153" s="116" t="s">
        <v>42</v>
      </c>
      <c r="C153" s="122">
        <v>50000</v>
      </c>
      <c r="D153" s="118">
        <v>0</v>
      </c>
      <c r="E153" s="119">
        <v>0</v>
      </c>
      <c r="F153" s="118">
        <v>0</v>
      </c>
      <c r="G153" s="120">
        <f t="shared" si="58"/>
        <v>50000</v>
      </c>
      <c r="H153" s="118">
        <f t="shared" si="58"/>
        <v>0</v>
      </c>
      <c r="I153" s="121">
        <f t="shared" si="59"/>
        <v>50000</v>
      </c>
    </row>
    <row r="154" spans="1:9" ht="15.75">
      <c r="A154" s="70">
        <v>423400</v>
      </c>
      <c r="B154" s="116" t="s">
        <v>43</v>
      </c>
      <c r="C154" s="122">
        <v>388000</v>
      </c>
      <c r="D154" s="118">
        <v>343057.5</v>
      </c>
      <c r="E154" s="119">
        <v>20000</v>
      </c>
      <c r="F154" s="118">
        <v>0</v>
      </c>
      <c r="G154" s="120">
        <f t="shared" si="58"/>
        <v>408000</v>
      </c>
      <c r="H154" s="118">
        <f t="shared" si="58"/>
        <v>343057.5</v>
      </c>
      <c r="I154" s="121">
        <f t="shared" si="59"/>
        <v>64942.5</v>
      </c>
    </row>
    <row r="155" spans="1:9" ht="15.75">
      <c r="A155" s="70">
        <v>423500</v>
      </c>
      <c r="B155" s="116" t="s">
        <v>44</v>
      </c>
      <c r="C155" s="122">
        <v>10000</v>
      </c>
      <c r="D155" s="118">
        <v>0</v>
      </c>
      <c r="E155" s="119">
        <v>0</v>
      </c>
      <c r="F155" s="118">
        <v>0</v>
      </c>
      <c r="G155" s="120">
        <f t="shared" si="58"/>
        <v>10000</v>
      </c>
      <c r="H155" s="118">
        <f t="shared" si="58"/>
        <v>0</v>
      </c>
      <c r="I155" s="121">
        <f t="shared" si="59"/>
        <v>10000</v>
      </c>
    </row>
    <row r="156" spans="1:9" ht="15.75">
      <c r="A156" s="70">
        <v>423600</v>
      </c>
      <c r="B156" s="116" t="s">
        <v>45</v>
      </c>
      <c r="C156" s="122">
        <v>100000</v>
      </c>
      <c r="D156" s="118">
        <v>13301</v>
      </c>
      <c r="E156" s="119">
        <v>50000</v>
      </c>
      <c r="F156" s="118">
        <v>0</v>
      </c>
      <c r="G156" s="120">
        <f t="shared" si="58"/>
        <v>150000</v>
      </c>
      <c r="H156" s="118">
        <f t="shared" si="58"/>
        <v>13301</v>
      </c>
      <c r="I156" s="121">
        <f t="shared" si="59"/>
        <v>136699</v>
      </c>
    </row>
    <row r="157" spans="1:9" ht="15.75">
      <c r="A157" s="70">
        <v>423700</v>
      </c>
      <c r="B157" s="116" t="s">
        <v>46</v>
      </c>
      <c r="C157" s="122">
        <v>60000</v>
      </c>
      <c r="D157" s="118">
        <v>0</v>
      </c>
      <c r="E157" s="119">
        <v>50000</v>
      </c>
      <c r="F157" s="118">
        <v>49165</v>
      </c>
      <c r="G157" s="120">
        <f t="shared" si="58"/>
        <v>110000</v>
      </c>
      <c r="H157" s="118">
        <f t="shared" si="58"/>
        <v>49165</v>
      </c>
      <c r="I157" s="121">
        <f t="shared" si="59"/>
        <v>60835</v>
      </c>
    </row>
    <row r="158" spans="1:9" ht="15.75">
      <c r="A158" s="70">
        <v>423900</v>
      </c>
      <c r="B158" s="116" t="s">
        <v>47</v>
      </c>
      <c r="C158" s="117">
        <v>50000</v>
      </c>
      <c r="D158" s="118">
        <v>15840</v>
      </c>
      <c r="E158" s="119">
        <v>0</v>
      </c>
      <c r="F158" s="118">
        <v>0</v>
      </c>
      <c r="G158" s="120">
        <f t="shared" si="58"/>
        <v>50000</v>
      </c>
      <c r="H158" s="118">
        <f t="shared" si="58"/>
        <v>15840</v>
      </c>
      <c r="I158" s="121">
        <f t="shared" si="59"/>
        <v>34160</v>
      </c>
    </row>
    <row r="159" spans="1:9" ht="15.75">
      <c r="A159" s="65">
        <v>424000</v>
      </c>
      <c r="B159" s="42" t="s">
        <v>48</v>
      </c>
      <c r="C159" s="18">
        <f aca="true" t="shared" si="60" ref="C159:I159">SUM(C160:C163)</f>
        <v>270000</v>
      </c>
      <c r="D159" s="18">
        <f>SUM(D160:D163)</f>
        <v>153747.43</v>
      </c>
      <c r="E159" s="18">
        <f t="shared" si="60"/>
        <v>120000</v>
      </c>
      <c r="F159" s="18">
        <f t="shared" si="60"/>
        <v>38083</v>
      </c>
      <c r="G159" s="18">
        <f t="shared" si="60"/>
        <v>390000</v>
      </c>
      <c r="H159" s="18">
        <f t="shared" si="60"/>
        <v>191830.43</v>
      </c>
      <c r="I159" s="18">
        <f t="shared" si="60"/>
        <v>198169.57</v>
      </c>
    </row>
    <row r="160" spans="1:9" ht="15.75">
      <c r="A160" s="70">
        <v>424200</v>
      </c>
      <c r="B160" s="116" t="s">
        <v>49</v>
      </c>
      <c r="C160" s="122">
        <v>170000</v>
      </c>
      <c r="D160" s="118">
        <v>153747.43</v>
      </c>
      <c r="E160" s="119">
        <v>70000</v>
      </c>
      <c r="F160" s="118">
        <v>38083</v>
      </c>
      <c r="G160" s="120">
        <f aca="true" t="shared" si="61" ref="G160:H163">SUM(C160+E160)</f>
        <v>240000</v>
      </c>
      <c r="H160" s="118">
        <f t="shared" si="61"/>
        <v>191830.43</v>
      </c>
      <c r="I160" s="121">
        <f>SUM(G160-H160)</f>
        <v>48169.57000000001</v>
      </c>
    </row>
    <row r="161" spans="1:9" ht="15.75">
      <c r="A161" s="70">
        <v>424300</v>
      </c>
      <c r="B161" s="116" t="s">
        <v>50</v>
      </c>
      <c r="C161" s="117">
        <v>100000</v>
      </c>
      <c r="D161" s="118">
        <v>0</v>
      </c>
      <c r="E161" s="119">
        <v>0</v>
      </c>
      <c r="F161" s="118">
        <v>0</v>
      </c>
      <c r="G161" s="120">
        <f t="shared" si="61"/>
        <v>100000</v>
      </c>
      <c r="H161" s="118">
        <f t="shared" si="61"/>
        <v>0</v>
      </c>
      <c r="I161" s="121">
        <f>SUM(G161-H161)</f>
        <v>100000</v>
      </c>
    </row>
    <row r="162" spans="1:9" ht="15.75">
      <c r="A162" s="70">
        <v>424600</v>
      </c>
      <c r="B162" s="116" t="s">
        <v>51</v>
      </c>
      <c r="C162" s="122">
        <v>0</v>
      </c>
      <c r="D162" s="118">
        <v>0</v>
      </c>
      <c r="E162" s="119">
        <v>0</v>
      </c>
      <c r="F162" s="118">
        <f>+D162+E162</f>
        <v>0</v>
      </c>
      <c r="G162" s="120">
        <f t="shared" si="61"/>
        <v>0</v>
      </c>
      <c r="H162" s="118">
        <f t="shared" si="61"/>
        <v>0</v>
      </c>
      <c r="I162" s="121">
        <f>SUM(G162-H162)</f>
        <v>0</v>
      </c>
    </row>
    <row r="163" spans="1:9" ht="15.75">
      <c r="A163" s="70">
        <v>424900</v>
      </c>
      <c r="B163" s="116" t="s">
        <v>52</v>
      </c>
      <c r="C163" s="122">
        <v>0</v>
      </c>
      <c r="D163" s="118">
        <v>0</v>
      </c>
      <c r="E163" s="186">
        <v>50000</v>
      </c>
      <c r="F163" s="118">
        <v>0</v>
      </c>
      <c r="G163" s="120">
        <f t="shared" si="61"/>
        <v>50000</v>
      </c>
      <c r="H163" s="118">
        <f t="shared" si="61"/>
        <v>0</v>
      </c>
      <c r="I163" s="121">
        <f>SUM(G163-H163)</f>
        <v>50000</v>
      </c>
    </row>
    <row r="164" spans="1:9" ht="15.75">
      <c r="A164" s="65">
        <v>425000</v>
      </c>
      <c r="B164" s="42" t="s">
        <v>53</v>
      </c>
      <c r="C164" s="18">
        <f aca="true" t="shared" si="62" ref="C164:I164">SUM(C165:C166)</f>
        <v>150000</v>
      </c>
      <c r="D164" s="18">
        <f t="shared" si="62"/>
        <v>10022</v>
      </c>
      <c r="E164" s="18">
        <f t="shared" si="62"/>
        <v>0</v>
      </c>
      <c r="F164" s="18">
        <f t="shared" si="62"/>
        <v>0</v>
      </c>
      <c r="G164" s="18">
        <f t="shared" si="62"/>
        <v>150000</v>
      </c>
      <c r="H164" s="18">
        <f t="shared" si="62"/>
        <v>10022</v>
      </c>
      <c r="I164" s="18">
        <f t="shared" si="62"/>
        <v>139978</v>
      </c>
    </row>
    <row r="165" spans="1:9" ht="15.75">
      <c r="A165" s="70">
        <v>425100</v>
      </c>
      <c r="B165" s="116" t="s">
        <v>54</v>
      </c>
      <c r="C165" s="117">
        <v>100000</v>
      </c>
      <c r="D165" s="118">
        <v>10022</v>
      </c>
      <c r="E165" s="119">
        <v>0</v>
      </c>
      <c r="F165" s="118">
        <v>0</v>
      </c>
      <c r="G165" s="120">
        <f>SUM(C165+E165)</f>
        <v>100000</v>
      </c>
      <c r="H165" s="118">
        <f>SUM(D165+F165)</f>
        <v>10022</v>
      </c>
      <c r="I165" s="121">
        <f>SUM(G165-H165)</f>
        <v>89978</v>
      </c>
    </row>
    <row r="166" spans="1:9" ht="15.75">
      <c r="A166" s="70">
        <v>425200</v>
      </c>
      <c r="B166" s="116" t="s">
        <v>55</v>
      </c>
      <c r="C166" s="117">
        <v>50000</v>
      </c>
      <c r="D166" s="118">
        <v>0</v>
      </c>
      <c r="E166" s="119">
        <v>0</v>
      </c>
      <c r="F166" s="118">
        <v>0</v>
      </c>
      <c r="G166" s="120">
        <f>SUM(C166+E166)</f>
        <v>50000</v>
      </c>
      <c r="H166" s="118">
        <f>SUM(D166+F166)</f>
        <v>0</v>
      </c>
      <c r="I166" s="121">
        <f>SUM(G166-H166)</f>
        <v>50000</v>
      </c>
    </row>
    <row r="167" spans="1:9" ht="15.75">
      <c r="A167" s="65">
        <v>426000</v>
      </c>
      <c r="B167" s="42" t="s">
        <v>56</v>
      </c>
      <c r="C167" s="18">
        <f aca="true" t="shared" si="63" ref="C167:I167">SUM(C168:C174)</f>
        <v>520000</v>
      </c>
      <c r="D167" s="18">
        <f t="shared" si="63"/>
        <v>293203.31</v>
      </c>
      <c r="E167" s="18">
        <f t="shared" si="63"/>
        <v>60000</v>
      </c>
      <c r="F167" s="18">
        <f t="shared" si="63"/>
        <v>0</v>
      </c>
      <c r="G167" s="18">
        <f t="shared" si="63"/>
        <v>580000</v>
      </c>
      <c r="H167" s="18">
        <f t="shared" si="63"/>
        <v>293203.31</v>
      </c>
      <c r="I167" s="18">
        <f t="shared" si="63"/>
        <v>286796.68999999994</v>
      </c>
    </row>
    <row r="168" spans="1:9" ht="15.75">
      <c r="A168" s="70">
        <v>426100</v>
      </c>
      <c r="B168" s="116" t="s">
        <v>57</v>
      </c>
      <c r="C168" s="117">
        <v>50000</v>
      </c>
      <c r="D168" s="118">
        <v>2800</v>
      </c>
      <c r="E168" s="119">
        <v>0</v>
      </c>
      <c r="F168" s="118">
        <v>0</v>
      </c>
      <c r="G168" s="120">
        <f aca="true" t="shared" si="64" ref="G168:H174">SUM(C168+E168)</f>
        <v>50000</v>
      </c>
      <c r="H168" s="118">
        <f t="shared" si="64"/>
        <v>2800</v>
      </c>
      <c r="I168" s="121">
        <f aca="true" t="shared" si="65" ref="I168:I174">SUM(G168-H168)</f>
        <v>47200</v>
      </c>
    </row>
    <row r="169" spans="1:9" ht="15.75">
      <c r="A169" s="70">
        <v>426300</v>
      </c>
      <c r="B169" s="116" t="s">
        <v>58</v>
      </c>
      <c r="C169" s="117">
        <v>0</v>
      </c>
      <c r="D169" s="118">
        <v>0</v>
      </c>
      <c r="E169" s="119">
        <v>0</v>
      </c>
      <c r="F169" s="118">
        <v>0</v>
      </c>
      <c r="G169" s="120">
        <f t="shared" si="64"/>
        <v>0</v>
      </c>
      <c r="H169" s="118">
        <f t="shared" si="64"/>
        <v>0</v>
      </c>
      <c r="I169" s="121">
        <f t="shared" si="65"/>
        <v>0</v>
      </c>
    </row>
    <row r="170" spans="1:9" ht="15.75">
      <c r="A170" s="70">
        <v>426400</v>
      </c>
      <c r="B170" s="116" t="s">
        <v>59</v>
      </c>
      <c r="C170" s="117">
        <v>200000</v>
      </c>
      <c r="D170" s="118">
        <v>151860.42</v>
      </c>
      <c r="E170" s="119">
        <v>0</v>
      </c>
      <c r="F170" s="118">
        <v>0</v>
      </c>
      <c r="G170" s="120">
        <f t="shared" si="64"/>
        <v>200000</v>
      </c>
      <c r="H170" s="118">
        <f t="shared" si="64"/>
        <v>151860.42</v>
      </c>
      <c r="I170" s="121">
        <f t="shared" si="65"/>
        <v>48139.57999999999</v>
      </c>
    </row>
    <row r="171" spans="1:9" ht="15.75">
      <c r="A171" s="70">
        <v>426500</v>
      </c>
      <c r="B171" s="116" t="s">
        <v>60</v>
      </c>
      <c r="C171" s="117">
        <v>0</v>
      </c>
      <c r="D171" s="118">
        <v>0</v>
      </c>
      <c r="E171" s="119">
        <v>0</v>
      </c>
      <c r="F171" s="118">
        <f>+D171+E171</f>
        <v>0</v>
      </c>
      <c r="G171" s="120">
        <f t="shared" si="64"/>
        <v>0</v>
      </c>
      <c r="H171" s="118">
        <f t="shared" si="64"/>
        <v>0</v>
      </c>
      <c r="I171" s="121">
        <f t="shared" si="65"/>
        <v>0</v>
      </c>
    </row>
    <row r="172" spans="1:9" ht="15.75">
      <c r="A172" s="70">
        <v>426600</v>
      </c>
      <c r="B172" s="116" t="s">
        <v>61</v>
      </c>
      <c r="C172" s="117">
        <v>30000</v>
      </c>
      <c r="D172" s="118">
        <v>18428.88</v>
      </c>
      <c r="E172" s="119">
        <v>20000</v>
      </c>
      <c r="F172" s="118">
        <v>0</v>
      </c>
      <c r="G172" s="120">
        <f t="shared" si="64"/>
        <v>50000</v>
      </c>
      <c r="H172" s="118">
        <f t="shared" si="64"/>
        <v>18428.88</v>
      </c>
      <c r="I172" s="121">
        <f t="shared" si="65"/>
        <v>31571.12</v>
      </c>
    </row>
    <row r="173" spans="1:9" ht="15.75">
      <c r="A173" s="70">
        <v>426800</v>
      </c>
      <c r="B173" s="116" t="s">
        <v>62</v>
      </c>
      <c r="C173" s="117">
        <v>120000</v>
      </c>
      <c r="D173" s="118">
        <v>73710</v>
      </c>
      <c r="E173" s="119">
        <v>20000</v>
      </c>
      <c r="F173" s="118">
        <v>0</v>
      </c>
      <c r="G173" s="120">
        <f t="shared" si="64"/>
        <v>140000</v>
      </c>
      <c r="H173" s="118">
        <f t="shared" si="64"/>
        <v>73710</v>
      </c>
      <c r="I173" s="121">
        <f t="shared" si="65"/>
        <v>66290</v>
      </c>
    </row>
    <row r="174" spans="1:9" ht="15.75">
      <c r="A174" s="70">
        <v>426900</v>
      </c>
      <c r="B174" s="116" t="s">
        <v>63</v>
      </c>
      <c r="C174" s="117">
        <v>120000</v>
      </c>
      <c r="D174" s="118">
        <v>46404.01</v>
      </c>
      <c r="E174" s="119">
        <v>20000</v>
      </c>
      <c r="F174" s="118">
        <v>0</v>
      </c>
      <c r="G174" s="120">
        <f t="shared" si="64"/>
        <v>140000</v>
      </c>
      <c r="H174" s="118">
        <f t="shared" si="64"/>
        <v>46404.01</v>
      </c>
      <c r="I174" s="121">
        <f t="shared" si="65"/>
        <v>93595.98999999999</v>
      </c>
    </row>
    <row r="175" spans="1:9" ht="15.75">
      <c r="A175" s="100">
        <v>430000</v>
      </c>
      <c r="B175" s="101" t="s">
        <v>64</v>
      </c>
      <c r="C175" s="102">
        <f aca="true" t="shared" si="66" ref="C175:I176">SUM(C176)</f>
        <v>0</v>
      </c>
      <c r="D175" s="102">
        <f t="shared" si="66"/>
        <v>0</v>
      </c>
      <c r="E175" s="102"/>
      <c r="F175" s="102">
        <f t="shared" si="66"/>
        <v>0</v>
      </c>
      <c r="G175" s="102">
        <f t="shared" si="66"/>
        <v>0</v>
      </c>
      <c r="H175" s="102">
        <f t="shared" si="66"/>
        <v>0</v>
      </c>
      <c r="I175" s="102">
        <f t="shared" si="66"/>
        <v>0</v>
      </c>
    </row>
    <row r="176" spans="1:9" ht="15.75">
      <c r="A176" s="65">
        <v>431000</v>
      </c>
      <c r="B176" s="42" t="s">
        <v>64</v>
      </c>
      <c r="C176" s="124">
        <f t="shared" si="66"/>
        <v>0</v>
      </c>
      <c r="D176" s="125">
        <f t="shared" si="66"/>
        <v>0</v>
      </c>
      <c r="E176" s="126">
        <f t="shared" si="66"/>
        <v>0</v>
      </c>
      <c r="F176" s="125">
        <f t="shared" si="66"/>
        <v>0</v>
      </c>
      <c r="G176" s="9">
        <f t="shared" si="66"/>
        <v>0</v>
      </c>
      <c r="H176" s="9">
        <f t="shared" si="66"/>
        <v>0</v>
      </c>
      <c r="I176" s="9">
        <f t="shared" si="66"/>
        <v>0</v>
      </c>
    </row>
    <row r="177" spans="1:9" ht="15.75">
      <c r="A177" s="70">
        <v>431100</v>
      </c>
      <c r="B177" s="116" t="s">
        <v>65</v>
      </c>
      <c r="C177" s="122">
        <v>0</v>
      </c>
      <c r="D177" s="118">
        <v>0</v>
      </c>
      <c r="E177" s="119">
        <v>0</v>
      </c>
      <c r="F177" s="118">
        <f>+D177+E177</f>
        <v>0</v>
      </c>
      <c r="G177" s="120">
        <f>SUM(C177+E177)</f>
        <v>0</v>
      </c>
      <c r="H177" s="118">
        <f>SUM(D177+F177)</f>
        <v>0</v>
      </c>
      <c r="I177" s="121">
        <f>SUM(G177-H177)</f>
        <v>0</v>
      </c>
    </row>
    <row r="178" spans="1:9" ht="15.75">
      <c r="A178" s="108">
        <v>460000</v>
      </c>
      <c r="B178" s="109" t="s">
        <v>95</v>
      </c>
      <c r="C178" s="102">
        <f aca="true" t="shared" si="67" ref="C178:I178">SUM(C179)</f>
        <v>0</v>
      </c>
      <c r="D178" s="102">
        <f t="shared" si="67"/>
        <v>0</v>
      </c>
      <c r="E178" s="102">
        <f t="shared" si="67"/>
        <v>0</v>
      </c>
      <c r="F178" s="102">
        <f t="shared" si="67"/>
        <v>0</v>
      </c>
      <c r="G178" s="102">
        <f t="shared" si="67"/>
        <v>0</v>
      </c>
      <c r="H178" s="102">
        <f t="shared" si="67"/>
        <v>0</v>
      </c>
      <c r="I178" s="102">
        <f t="shared" si="67"/>
        <v>0</v>
      </c>
    </row>
    <row r="179" spans="1:9" ht="15.75">
      <c r="A179" s="66">
        <v>465000</v>
      </c>
      <c r="B179" s="43" t="s">
        <v>96</v>
      </c>
      <c r="C179" s="124">
        <f>SUM(C180)</f>
        <v>0</v>
      </c>
      <c r="D179" s="125">
        <f>SUM(D180)</f>
        <v>0</v>
      </c>
      <c r="E179" s="126">
        <v>0</v>
      </c>
      <c r="F179" s="125">
        <f>+D179+E179</f>
        <v>0</v>
      </c>
      <c r="G179" s="21">
        <f>SUM(G180)</f>
        <v>0</v>
      </c>
      <c r="H179" s="21">
        <f>SUM(H180)</f>
        <v>0</v>
      </c>
      <c r="I179" s="21">
        <f>SUM(I180)</f>
        <v>0</v>
      </c>
    </row>
    <row r="180" spans="1:9" ht="15.75">
      <c r="A180" s="70">
        <v>465100</v>
      </c>
      <c r="B180" s="116" t="s">
        <v>94</v>
      </c>
      <c r="C180" s="122">
        <v>0</v>
      </c>
      <c r="D180" s="118">
        <v>0</v>
      </c>
      <c r="E180" s="119">
        <v>0</v>
      </c>
      <c r="F180" s="118">
        <f>+D180+E180</f>
        <v>0</v>
      </c>
      <c r="G180" s="127">
        <f>SUM(C180+E180)</f>
        <v>0</v>
      </c>
      <c r="H180" s="118">
        <f>SUM(D180+F180)</f>
        <v>0</v>
      </c>
      <c r="I180" s="121">
        <f>SUM(G180-H180)</f>
        <v>0</v>
      </c>
    </row>
    <row r="181" spans="1:9" ht="15.75">
      <c r="A181" s="100">
        <v>480000</v>
      </c>
      <c r="B181" s="101" t="s">
        <v>66</v>
      </c>
      <c r="C181" s="111">
        <f aca="true" t="shared" si="68" ref="C181:I181">SUM(C182+C185)</f>
        <v>40000</v>
      </c>
      <c r="D181" s="111">
        <f t="shared" si="68"/>
        <v>507</v>
      </c>
      <c r="E181" s="111">
        <f t="shared" si="68"/>
        <v>0</v>
      </c>
      <c r="F181" s="111">
        <f t="shared" si="68"/>
        <v>0</v>
      </c>
      <c r="G181" s="111">
        <f t="shared" si="68"/>
        <v>40000</v>
      </c>
      <c r="H181" s="111">
        <f t="shared" si="68"/>
        <v>507</v>
      </c>
      <c r="I181" s="111">
        <f t="shared" si="68"/>
        <v>39493</v>
      </c>
    </row>
    <row r="182" spans="1:9" ht="15.75">
      <c r="A182" s="65">
        <v>482000</v>
      </c>
      <c r="B182" s="42" t="s">
        <v>67</v>
      </c>
      <c r="C182" s="18">
        <f aca="true" t="shared" si="69" ref="C182:I182">SUM(C183+C184)</f>
        <v>40000</v>
      </c>
      <c r="D182" s="31">
        <f t="shared" si="69"/>
        <v>507</v>
      </c>
      <c r="E182" s="25">
        <f t="shared" si="69"/>
        <v>0</v>
      </c>
      <c r="F182" s="31">
        <f t="shared" si="69"/>
        <v>0</v>
      </c>
      <c r="G182" s="25">
        <f t="shared" si="69"/>
        <v>40000</v>
      </c>
      <c r="H182" s="25">
        <f t="shared" si="69"/>
        <v>507</v>
      </c>
      <c r="I182" s="25">
        <f t="shared" si="69"/>
        <v>39493</v>
      </c>
    </row>
    <row r="183" spans="1:9" ht="15.75">
      <c r="A183" s="70">
        <v>482100</v>
      </c>
      <c r="B183" s="116" t="s">
        <v>68</v>
      </c>
      <c r="C183" s="122">
        <v>0</v>
      </c>
      <c r="D183" s="118">
        <v>0</v>
      </c>
      <c r="E183" s="119">
        <v>0</v>
      </c>
      <c r="F183" s="118">
        <f>+D183+E183</f>
        <v>0</v>
      </c>
      <c r="G183" s="120">
        <f>SUM(C183+E183)</f>
        <v>0</v>
      </c>
      <c r="H183" s="118">
        <f>SUM(D183+F183)</f>
        <v>0</v>
      </c>
      <c r="I183" s="121">
        <f>SUM(G183-H183)</f>
        <v>0</v>
      </c>
    </row>
    <row r="184" spans="1:9" ht="15.75">
      <c r="A184" s="70">
        <v>482200</v>
      </c>
      <c r="B184" s="116" t="s">
        <v>69</v>
      </c>
      <c r="C184" s="117">
        <v>40000</v>
      </c>
      <c r="D184" s="128">
        <v>507</v>
      </c>
      <c r="E184" s="129">
        <v>0</v>
      </c>
      <c r="F184" s="128">
        <v>0</v>
      </c>
      <c r="G184" s="120">
        <f>SUM(C184+E184)</f>
        <v>40000</v>
      </c>
      <c r="H184" s="118">
        <f>SUM(D184+F184)</f>
        <v>507</v>
      </c>
      <c r="I184" s="121">
        <f>SUM(G184-H184)</f>
        <v>39493</v>
      </c>
    </row>
    <row r="185" spans="1:9" ht="15.75">
      <c r="A185" s="65">
        <v>483000</v>
      </c>
      <c r="B185" s="42" t="s">
        <v>70</v>
      </c>
      <c r="C185" s="41">
        <f>SUM(C186)</f>
        <v>0</v>
      </c>
      <c r="D185" s="35">
        <v>0</v>
      </c>
      <c r="E185" s="38">
        <f>SUM(E193+E189+E186)</f>
        <v>0</v>
      </c>
      <c r="F185" s="35">
        <v>0</v>
      </c>
      <c r="G185" s="9">
        <f>SUM(G186)</f>
        <v>0</v>
      </c>
      <c r="H185" s="9">
        <f>SUM(H186)</f>
        <v>0</v>
      </c>
      <c r="I185" s="9">
        <f>SUM(I186)</f>
        <v>0</v>
      </c>
    </row>
    <row r="186" spans="1:9" ht="16.5" thickBot="1">
      <c r="A186" s="72">
        <v>483100</v>
      </c>
      <c r="B186" s="130" t="s">
        <v>71</v>
      </c>
      <c r="C186" s="131">
        <v>0</v>
      </c>
      <c r="D186" s="132">
        <v>0</v>
      </c>
      <c r="E186" s="133">
        <f>SUM(E187:E188)</f>
        <v>0</v>
      </c>
      <c r="F186" s="132">
        <f>+D186+E186</f>
        <v>0</v>
      </c>
      <c r="G186" s="134">
        <f>SUM(C186+E186)</f>
        <v>0</v>
      </c>
      <c r="H186" s="135">
        <f>SUM(D186+F186)</f>
        <v>0</v>
      </c>
      <c r="I186" s="136">
        <f>SUM(G186-H186)</f>
        <v>0</v>
      </c>
    </row>
    <row r="187" spans="1:9" ht="16.5" thickBot="1">
      <c r="A187" s="69">
        <v>500000</v>
      </c>
      <c r="B187" s="47" t="s">
        <v>72</v>
      </c>
      <c r="C187" s="48">
        <f aca="true" t="shared" si="70" ref="C187:I187">SUM(C188)</f>
        <v>100000</v>
      </c>
      <c r="D187" s="48">
        <f t="shared" si="70"/>
        <v>8500</v>
      </c>
      <c r="E187" s="48">
        <f t="shared" si="70"/>
        <v>0</v>
      </c>
      <c r="F187" s="48">
        <f t="shared" si="70"/>
        <v>0</v>
      </c>
      <c r="G187" s="48">
        <f t="shared" si="70"/>
        <v>100000</v>
      </c>
      <c r="H187" s="48">
        <f t="shared" si="70"/>
        <v>8500</v>
      </c>
      <c r="I187" s="48">
        <f t="shared" si="70"/>
        <v>91500</v>
      </c>
    </row>
    <row r="188" spans="1:9" ht="15.75">
      <c r="A188" s="114">
        <v>510000</v>
      </c>
      <c r="B188" s="115" t="s">
        <v>73</v>
      </c>
      <c r="C188" s="49">
        <f aca="true" t="shared" si="71" ref="C188:I188">SUM(C189+C192+C196)</f>
        <v>100000</v>
      </c>
      <c r="D188" s="49">
        <f t="shared" si="71"/>
        <v>8500</v>
      </c>
      <c r="E188" s="49">
        <f t="shared" si="71"/>
        <v>0</v>
      </c>
      <c r="F188" s="49">
        <f t="shared" si="71"/>
        <v>0</v>
      </c>
      <c r="G188" s="49">
        <f t="shared" si="71"/>
        <v>100000</v>
      </c>
      <c r="H188" s="49">
        <f t="shared" si="71"/>
        <v>8500</v>
      </c>
      <c r="I188" s="49">
        <f t="shared" si="71"/>
        <v>91500</v>
      </c>
    </row>
    <row r="189" spans="1:9" ht="15.75">
      <c r="A189" s="65">
        <v>511000</v>
      </c>
      <c r="B189" s="42" t="s">
        <v>74</v>
      </c>
      <c r="C189" s="18">
        <f aca="true" t="shared" si="72" ref="C189:I189">SUM(C190+C191)</f>
        <v>0</v>
      </c>
      <c r="D189" s="31">
        <f t="shared" si="72"/>
        <v>0</v>
      </c>
      <c r="E189" s="25">
        <f t="shared" si="72"/>
        <v>0</v>
      </c>
      <c r="F189" s="31">
        <f t="shared" si="72"/>
        <v>0</v>
      </c>
      <c r="G189" s="25">
        <f t="shared" si="72"/>
        <v>0</v>
      </c>
      <c r="H189" s="25">
        <f t="shared" si="72"/>
        <v>0</v>
      </c>
      <c r="I189" s="25">
        <f t="shared" si="72"/>
        <v>0</v>
      </c>
    </row>
    <row r="190" spans="1:9" ht="15.75">
      <c r="A190" s="70">
        <v>511300</v>
      </c>
      <c r="B190" s="116" t="s">
        <v>75</v>
      </c>
      <c r="C190" s="117">
        <v>0</v>
      </c>
      <c r="D190" s="118">
        <v>0</v>
      </c>
      <c r="E190" s="119">
        <v>0</v>
      </c>
      <c r="F190" s="118">
        <f>+D190+E190</f>
        <v>0</v>
      </c>
      <c r="G190" s="120">
        <f>SUM(C190+E190)</f>
        <v>0</v>
      </c>
      <c r="H190" s="118">
        <f>SUM(D190+F190)</f>
        <v>0</v>
      </c>
      <c r="I190" s="121">
        <f>SUM(G190-H190)</f>
        <v>0</v>
      </c>
    </row>
    <row r="191" spans="1:9" ht="15.75">
      <c r="A191" s="70">
        <v>511400</v>
      </c>
      <c r="B191" s="116" t="s">
        <v>76</v>
      </c>
      <c r="C191" s="122">
        <v>0</v>
      </c>
      <c r="D191" s="118">
        <v>0</v>
      </c>
      <c r="E191" s="119">
        <v>0</v>
      </c>
      <c r="F191" s="118">
        <f>+D191+E191</f>
        <v>0</v>
      </c>
      <c r="G191" s="120">
        <f>SUM(C191+E191)</f>
        <v>0</v>
      </c>
      <c r="H191" s="118">
        <f>SUM(D191+F191)</f>
        <v>0</v>
      </c>
      <c r="I191" s="121">
        <f>SUM(G191-H191)</f>
        <v>0</v>
      </c>
    </row>
    <row r="192" spans="1:9" ht="15.75">
      <c r="A192" s="65">
        <v>512000</v>
      </c>
      <c r="B192" s="42" t="s">
        <v>77</v>
      </c>
      <c r="C192" s="19">
        <f aca="true" t="shared" si="73" ref="C192:I192">SUM(C193+C194+C195)</f>
        <v>100000</v>
      </c>
      <c r="D192" s="19">
        <f t="shared" si="73"/>
        <v>8500</v>
      </c>
      <c r="E192" s="19">
        <f t="shared" si="73"/>
        <v>0</v>
      </c>
      <c r="F192" s="19">
        <f t="shared" si="73"/>
        <v>0</v>
      </c>
      <c r="G192" s="19">
        <f t="shared" si="73"/>
        <v>100000</v>
      </c>
      <c r="H192" s="19">
        <f t="shared" si="73"/>
        <v>8500</v>
      </c>
      <c r="I192" s="19">
        <f t="shared" si="73"/>
        <v>91500</v>
      </c>
    </row>
    <row r="193" spans="1:9" ht="15.75">
      <c r="A193" s="70">
        <v>512200</v>
      </c>
      <c r="B193" s="116" t="s">
        <v>78</v>
      </c>
      <c r="C193" s="117">
        <v>0</v>
      </c>
      <c r="D193" s="128">
        <v>0</v>
      </c>
      <c r="E193" s="129">
        <f>SUM(E194)</f>
        <v>0</v>
      </c>
      <c r="F193" s="128">
        <v>0</v>
      </c>
      <c r="G193" s="120">
        <f aca="true" t="shared" si="74" ref="G193:H195">SUM(C193+E193)</f>
        <v>0</v>
      </c>
      <c r="H193" s="118">
        <f t="shared" si="74"/>
        <v>0</v>
      </c>
      <c r="I193" s="121">
        <f>SUM(G193-H193)</f>
        <v>0</v>
      </c>
    </row>
    <row r="194" spans="1:9" ht="15.75">
      <c r="A194" s="70">
        <v>512600</v>
      </c>
      <c r="B194" s="116" t="s">
        <v>79</v>
      </c>
      <c r="C194" s="117">
        <v>100000</v>
      </c>
      <c r="D194" s="118">
        <v>8500</v>
      </c>
      <c r="E194" s="119">
        <v>0</v>
      </c>
      <c r="F194" s="118">
        <v>0</v>
      </c>
      <c r="G194" s="120">
        <f t="shared" si="74"/>
        <v>100000</v>
      </c>
      <c r="H194" s="118">
        <f t="shared" si="74"/>
        <v>8500</v>
      </c>
      <c r="I194" s="121">
        <f>SUM(G194-H194)</f>
        <v>91500</v>
      </c>
    </row>
    <row r="195" spans="1:9" ht="15.75">
      <c r="A195" s="70">
        <v>512900</v>
      </c>
      <c r="B195" s="116" t="s">
        <v>80</v>
      </c>
      <c r="C195" s="117">
        <v>0</v>
      </c>
      <c r="D195" s="128">
        <v>0</v>
      </c>
      <c r="E195" s="129">
        <f>SUM(E196)</f>
        <v>0</v>
      </c>
      <c r="F195" s="128">
        <v>0</v>
      </c>
      <c r="G195" s="120">
        <f t="shared" si="74"/>
        <v>0</v>
      </c>
      <c r="H195" s="118">
        <f t="shared" si="74"/>
        <v>0</v>
      </c>
      <c r="I195" s="121">
        <f>SUM(G195-H195)</f>
        <v>0</v>
      </c>
    </row>
    <row r="196" spans="1:9" ht="15.75">
      <c r="A196" s="65">
        <v>515000</v>
      </c>
      <c r="B196" s="42" t="s">
        <v>81</v>
      </c>
      <c r="C196" s="18">
        <f>SUM(C197)</f>
        <v>0</v>
      </c>
      <c r="D196" s="18">
        <f>SUM(D197)</f>
        <v>0</v>
      </c>
      <c r="E196" s="18">
        <f>SUM(E197)</f>
        <v>0</v>
      </c>
      <c r="F196" s="18">
        <f>SUM(F197)</f>
        <v>0</v>
      </c>
      <c r="G196" s="18">
        <f>SUM(G197)</f>
        <v>0</v>
      </c>
      <c r="H196" s="18">
        <f>SUM(H197)</f>
        <v>0</v>
      </c>
      <c r="I196" s="18">
        <f>SUM(I197)</f>
        <v>0</v>
      </c>
    </row>
    <row r="197" spans="1:9" ht="15.75">
      <c r="A197" s="70">
        <v>515100</v>
      </c>
      <c r="B197" s="116" t="s">
        <v>82</v>
      </c>
      <c r="C197" s="122">
        <v>0</v>
      </c>
      <c r="D197" s="118">
        <v>0</v>
      </c>
      <c r="E197" s="119">
        <v>0</v>
      </c>
      <c r="F197" s="118">
        <v>0</v>
      </c>
      <c r="G197" s="120">
        <f>SUM(C197+E197)</f>
        <v>0</v>
      </c>
      <c r="H197" s="118">
        <f>SUM(D197+F197)</f>
        <v>0</v>
      </c>
      <c r="I197" s="121">
        <f>SUM(G197-H197)</f>
        <v>0</v>
      </c>
    </row>
    <row r="198" spans="1:9" ht="15.75">
      <c r="A198" s="100">
        <v>520000</v>
      </c>
      <c r="B198" s="101" t="s">
        <v>83</v>
      </c>
      <c r="C198" s="137">
        <f aca="true" t="shared" si="75" ref="C198:I199">SUM(C199)</f>
        <v>0</v>
      </c>
      <c r="D198" s="138">
        <f t="shared" si="75"/>
        <v>0</v>
      </c>
      <c r="E198" s="139">
        <f t="shared" si="75"/>
        <v>0</v>
      </c>
      <c r="F198" s="138">
        <f t="shared" si="75"/>
        <v>0</v>
      </c>
      <c r="G198" s="139">
        <f t="shared" si="75"/>
        <v>0</v>
      </c>
      <c r="H198" s="139">
        <f t="shared" si="75"/>
        <v>0</v>
      </c>
      <c r="I198" s="139">
        <f t="shared" si="75"/>
        <v>0</v>
      </c>
    </row>
    <row r="199" spans="1:9" ht="15.75">
      <c r="A199" s="65">
        <v>523000</v>
      </c>
      <c r="B199" s="42" t="s">
        <v>84</v>
      </c>
      <c r="C199" s="18">
        <f t="shared" si="75"/>
        <v>0</v>
      </c>
      <c r="D199" s="34">
        <f t="shared" si="75"/>
        <v>0</v>
      </c>
      <c r="E199" s="6">
        <f t="shared" si="75"/>
        <v>0</v>
      </c>
      <c r="F199" s="31">
        <f t="shared" si="75"/>
        <v>0</v>
      </c>
      <c r="G199" s="9">
        <f t="shared" si="75"/>
        <v>0</v>
      </c>
      <c r="H199" s="9">
        <f t="shared" si="75"/>
        <v>0</v>
      </c>
      <c r="I199" s="9">
        <f t="shared" si="75"/>
        <v>0</v>
      </c>
    </row>
    <row r="200" spans="1:9" ht="16.5" thickBot="1">
      <c r="A200" s="74">
        <v>523100</v>
      </c>
      <c r="B200" s="130" t="s">
        <v>85</v>
      </c>
      <c r="C200" s="140">
        <v>0</v>
      </c>
      <c r="D200" s="135">
        <v>0</v>
      </c>
      <c r="E200" s="141">
        <v>0</v>
      </c>
      <c r="F200" s="142">
        <v>0</v>
      </c>
      <c r="G200" s="134">
        <f>SUM(C200+E200)</f>
        <v>0</v>
      </c>
      <c r="H200" s="135">
        <f>+C200+G200</f>
        <v>0</v>
      </c>
      <c r="I200" s="136">
        <f>SUM(G200-H200)</f>
        <v>0</v>
      </c>
    </row>
    <row r="201" spans="1:9" ht="16.5" thickBot="1">
      <c r="A201" s="73" t="s">
        <v>86</v>
      </c>
      <c r="B201" s="143" t="s">
        <v>104</v>
      </c>
      <c r="C201" s="17">
        <f aca="true" t="shared" si="76" ref="C201:H201">SUM(C109+C187)</f>
        <v>2758000</v>
      </c>
      <c r="D201" s="158">
        <f t="shared" si="76"/>
        <v>1362442.2</v>
      </c>
      <c r="E201" s="24">
        <f t="shared" si="76"/>
        <v>450000</v>
      </c>
      <c r="F201" s="158">
        <f t="shared" si="76"/>
        <v>87248</v>
      </c>
      <c r="G201" s="24">
        <f t="shared" si="76"/>
        <v>3208000</v>
      </c>
      <c r="H201" s="158">
        <f t="shared" si="76"/>
        <v>1449690.2</v>
      </c>
      <c r="I201" s="24">
        <f>SUM(G201-H201)</f>
        <v>1758309.8</v>
      </c>
    </row>
    <row r="202" spans="1:9" ht="15.75">
      <c r="A202" s="87"/>
      <c r="B202" s="144"/>
      <c r="C202" s="89"/>
      <c r="D202" s="89"/>
      <c r="E202" s="89"/>
      <c r="F202" s="89"/>
      <c r="G202" s="89"/>
      <c r="H202" s="89"/>
      <c r="I202" s="89"/>
    </row>
    <row r="203" spans="1:9" ht="15.75">
      <c r="A203" s="87"/>
      <c r="B203" s="144"/>
      <c r="C203" s="89"/>
      <c r="D203" s="89"/>
      <c r="E203" s="89"/>
      <c r="F203" s="89"/>
      <c r="G203" s="89"/>
      <c r="H203" s="89"/>
      <c r="I203" s="89"/>
    </row>
    <row r="204" spans="1:9" ht="15.75">
      <c r="A204" s="87"/>
      <c r="B204" s="144"/>
      <c r="C204" s="89"/>
      <c r="D204" s="89"/>
      <c r="E204" s="89"/>
      <c r="F204" s="89"/>
      <c r="G204" s="89"/>
      <c r="H204" s="89"/>
      <c r="I204" s="89"/>
    </row>
    <row r="205" spans="1:9" ht="15.75">
      <c r="A205" s="87"/>
      <c r="B205" s="144"/>
      <c r="C205" s="89"/>
      <c r="D205" s="89"/>
      <c r="E205" s="89"/>
      <c r="F205" s="89"/>
      <c r="G205" s="89"/>
      <c r="H205" s="89"/>
      <c r="I205" s="89"/>
    </row>
    <row r="206" spans="1:9" ht="15.75">
      <c r="A206" s="87"/>
      <c r="B206" s="144"/>
      <c r="C206" s="89"/>
      <c r="D206" s="89"/>
      <c r="E206" s="89"/>
      <c r="F206" s="89"/>
      <c r="G206" s="89"/>
      <c r="H206" s="89"/>
      <c r="I206" s="89"/>
    </row>
    <row r="207" spans="1:9" ht="15.75">
      <c r="A207" s="87"/>
      <c r="B207" s="144"/>
      <c r="C207" s="89"/>
      <c r="D207" s="89"/>
      <c r="E207" s="89"/>
      <c r="F207" s="89"/>
      <c r="G207" s="89"/>
      <c r="H207" s="89"/>
      <c r="I207" s="89"/>
    </row>
    <row r="208" spans="1:9" ht="15.75">
      <c r="A208" s="87"/>
      <c r="B208" s="144"/>
      <c r="C208" s="89"/>
      <c r="D208" s="89"/>
      <c r="E208" s="89"/>
      <c r="F208" s="89"/>
      <c r="G208" s="89"/>
      <c r="H208" s="89"/>
      <c r="I208" s="89"/>
    </row>
    <row r="209" spans="1:9" ht="15.75">
      <c r="A209" s="87"/>
      <c r="B209" s="144"/>
      <c r="C209" s="89"/>
      <c r="D209" s="89"/>
      <c r="E209" s="89"/>
      <c r="F209" s="89"/>
      <c r="G209" s="89"/>
      <c r="H209" s="89"/>
      <c r="I209" s="89"/>
    </row>
    <row r="210" spans="1:9" ht="15.75">
      <c r="A210" s="87"/>
      <c r="B210" s="144"/>
      <c r="C210" s="89"/>
      <c r="D210" s="89"/>
      <c r="E210" s="89"/>
      <c r="F210" s="89"/>
      <c r="G210" s="89"/>
      <c r="H210" s="89"/>
      <c r="I210" s="89"/>
    </row>
    <row r="211" spans="1:9" ht="15.75">
      <c r="A211" s="87"/>
      <c r="B211" s="144"/>
      <c r="C211" s="89"/>
      <c r="D211" s="89"/>
      <c r="E211" s="89"/>
      <c r="F211" s="89"/>
      <c r="G211" s="89"/>
      <c r="H211" s="89"/>
      <c r="I211" s="89"/>
    </row>
    <row r="212" spans="1:9" ht="15.75">
      <c r="A212" s="87"/>
      <c r="B212" s="144"/>
      <c r="C212" s="89"/>
      <c r="D212" s="89"/>
      <c r="E212" s="89"/>
      <c r="F212" s="89"/>
      <c r="G212" s="89"/>
      <c r="H212" s="89"/>
      <c r="I212" s="89"/>
    </row>
    <row r="213" spans="1:9" ht="15.75">
      <c r="A213" s="87"/>
      <c r="B213" s="144"/>
      <c r="C213" s="89"/>
      <c r="D213" s="89"/>
      <c r="E213" s="89"/>
      <c r="F213" s="89"/>
      <c r="G213" s="89"/>
      <c r="H213" s="89"/>
      <c r="I213" s="89"/>
    </row>
    <row r="214" spans="1:9" ht="15.75">
      <c r="A214" s="87"/>
      <c r="B214" s="144"/>
      <c r="C214" s="89"/>
      <c r="D214" s="89"/>
      <c r="E214" s="89"/>
      <c r="F214" s="89"/>
      <c r="G214" s="89"/>
      <c r="H214" s="89"/>
      <c r="I214" s="89"/>
    </row>
    <row r="215" spans="1:9" ht="15.75">
      <c r="A215" s="87"/>
      <c r="B215" s="144"/>
      <c r="C215" s="89"/>
      <c r="D215" s="89"/>
      <c r="E215" s="89"/>
      <c r="F215" s="89"/>
      <c r="G215" s="89"/>
      <c r="H215" s="89"/>
      <c r="I215" s="89"/>
    </row>
    <row r="216" spans="1:9" ht="15.75">
      <c r="A216" s="87"/>
      <c r="B216" s="144"/>
      <c r="C216" s="89"/>
      <c r="D216" s="89"/>
      <c r="E216" s="89"/>
      <c r="F216" s="89"/>
      <c r="G216" s="89"/>
      <c r="H216" s="89"/>
      <c r="I216" s="89"/>
    </row>
    <row r="217" spans="1:9" ht="15.75">
      <c r="A217" s="87"/>
      <c r="B217" s="144"/>
      <c r="C217" s="89"/>
      <c r="D217" s="89"/>
      <c r="E217" s="89"/>
      <c r="F217" s="89"/>
      <c r="G217" s="89"/>
      <c r="H217" s="89"/>
      <c r="I217" s="89"/>
    </row>
    <row r="218" spans="1:9" ht="15.75">
      <c r="A218" s="87"/>
      <c r="B218" s="144"/>
      <c r="C218" s="89"/>
      <c r="D218" s="89"/>
      <c r="E218" s="89"/>
      <c r="F218" s="89"/>
      <c r="G218" s="89"/>
      <c r="H218" s="89"/>
      <c r="I218" s="89"/>
    </row>
    <row r="219" spans="1:9" ht="15.75">
      <c r="A219" s="87"/>
      <c r="B219" s="144"/>
      <c r="C219" s="89"/>
      <c r="D219" s="89"/>
      <c r="E219" s="89"/>
      <c r="F219" s="89"/>
      <c r="G219" s="89"/>
      <c r="H219" s="89"/>
      <c r="I219" s="89"/>
    </row>
    <row r="220" spans="1:9" ht="15.75">
      <c r="A220" s="87"/>
      <c r="B220" s="144"/>
      <c r="C220" s="89"/>
      <c r="D220" s="89"/>
      <c r="E220" s="89"/>
      <c r="F220" s="89"/>
      <c r="G220" s="89"/>
      <c r="H220" s="89"/>
      <c r="I220" s="89"/>
    </row>
    <row r="221" spans="1:9" ht="15.75">
      <c r="A221" s="87"/>
      <c r="B221" s="144"/>
      <c r="C221" s="89"/>
      <c r="D221" s="89"/>
      <c r="E221" s="89"/>
      <c r="F221" s="89"/>
      <c r="G221" s="89"/>
      <c r="H221" s="89"/>
      <c r="I221" s="89"/>
    </row>
    <row r="222" spans="1:9" ht="15.75">
      <c r="A222" s="61"/>
      <c r="B222" s="1"/>
      <c r="C222" s="3"/>
      <c r="D222" s="3"/>
      <c r="E222" s="3"/>
      <c r="F222" s="3"/>
      <c r="G222" s="3"/>
      <c r="H222" s="3"/>
      <c r="I222" s="3"/>
    </row>
    <row r="223" spans="1:9" ht="15.75">
      <c r="A223" s="276" t="s">
        <v>151</v>
      </c>
      <c r="B223" s="276"/>
      <c r="C223" s="276"/>
      <c r="D223" s="276"/>
      <c r="E223" s="276"/>
      <c r="F223" s="276"/>
      <c r="G223" s="276"/>
      <c r="H223" s="276"/>
      <c r="I223" s="276"/>
    </row>
    <row r="224" spans="1:9" ht="16.5" thickBot="1">
      <c r="A224" s="87"/>
      <c r="B224" s="88"/>
      <c r="C224" s="89"/>
      <c r="D224" s="89"/>
      <c r="E224" s="89"/>
      <c r="F224" s="89"/>
      <c r="G224" s="89"/>
      <c r="H224" s="89"/>
      <c r="I224" s="89"/>
    </row>
    <row r="225" spans="1:9" ht="15">
      <c r="A225" s="277"/>
      <c r="B225" s="278"/>
      <c r="C225" s="285" t="s">
        <v>133</v>
      </c>
      <c r="D225" s="257" t="s">
        <v>134</v>
      </c>
      <c r="E225" s="254"/>
      <c r="F225" s="260"/>
      <c r="G225" s="262" t="s">
        <v>136</v>
      </c>
      <c r="H225" s="271" t="s">
        <v>137</v>
      </c>
      <c r="I225" s="262" t="s">
        <v>135</v>
      </c>
    </row>
    <row r="226" spans="1:9" ht="15">
      <c r="A226" s="279"/>
      <c r="B226" s="280"/>
      <c r="C226" s="286"/>
      <c r="D226" s="258"/>
      <c r="E226" s="255"/>
      <c r="F226" s="261"/>
      <c r="G226" s="288"/>
      <c r="H226" s="272"/>
      <c r="I226" s="263"/>
    </row>
    <row r="227" spans="1:9" ht="15.75" thickBot="1">
      <c r="A227" s="279"/>
      <c r="B227" s="280"/>
      <c r="C227" s="287"/>
      <c r="D227" s="259"/>
      <c r="E227" s="256"/>
      <c r="F227" s="261"/>
      <c r="G227" s="264"/>
      <c r="H227" s="273"/>
      <c r="I227" s="264"/>
    </row>
    <row r="228" spans="1:9" ht="16.5" thickBot="1">
      <c r="A228" s="68">
        <v>400000</v>
      </c>
      <c r="B228" s="50" t="s">
        <v>0</v>
      </c>
      <c r="C228" s="51">
        <f aca="true" t="shared" si="77" ref="C228:I228">SUM(C229+C246+C294+C297+C300)</f>
        <v>440427</v>
      </c>
      <c r="D228" s="51">
        <f t="shared" si="77"/>
        <v>432502.13</v>
      </c>
      <c r="E228" s="51">
        <f t="shared" si="77"/>
        <v>0</v>
      </c>
      <c r="F228" s="51">
        <f t="shared" si="77"/>
        <v>0</v>
      </c>
      <c r="G228" s="51">
        <f t="shared" si="77"/>
        <v>440427</v>
      </c>
      <c r="H228" s="51">
        <f t="shared" si="77"/>
        <v>432502.13</v>
      </c>
      <c r="I228" s="51">
        <f t="shared" si="77"/>
        <v>7924.869999999995</v>
      </c>
    </row>
    <row r="229" spans="1:9" ht="15.75">
      <c r="A229" s="114">
        <v>410000</v>
      </c>
      <c r="B229" s="115" t="s">
        <v>1</v>
      </c>
      <c r="C229" s="106">
        <f aca="true" t="shared" si="78" ref="C229:I229">SUM(C230+C232+C238+C236+C242+C244)</f>
        <v>437427</v>
      </c>
      <c r="D229" s="106">
        <f t="shared" si="78"/>
        <v>429502.13</v>
      </c>
      <c r="E229" s="106">
        <f t="shared" si="78"/>
        <v>0</v>
      </c>
      <c r="F229" s="106">
        <f t="shared" si="78"/>
        <v>0</v>
      </c>
      <c r="G229" s="106">
        <f t="shared" si="78"/>
        <v>437427</v>
      </c>
      <c r="H229" s="106">
        <f t="shared" si="78"/>
        <v>429502.13</v>
      </c>
      <c r="I229" s="106">
        <f t="shared" si="78"/>
        <v>7924.869999999995</v>
      </c>
    </row>
    <row r="230" spans="1:9" ht="15.75">
      <c r="A230" s="65">
        <v>411000</v>
      </c>
      <c r="B230" s="42" t="s">
        <v>2</v>
      </c>
      <c r="C230" s="18">
        <f aca="true" t="shared" si="79" ref="C230:I230">SUM(C231)</f>
        <v>437427</v>
      </c>
      <c r="D230" s="18">
        <f t="shared" si="79"/>
        <v>429502.13</v>
      </c>
      <c r="E230" s="18">
        <f t="shared" si="79"/>
        <v>0</v>
      </c>
      <c r="F230" s="18">
        <f t="shared" si="79"/>
        <v>0</v>
      </c>
      <c r="G230" s="18">
        <f t="shared" si="79"/>
        <v>437427</v>
      </c>
      <c r="H230" s="18">
        <f t="shared" si="79"/>
        <v>429502.13</v>
      </c>
      <c r="I230" s="18">
        <f t="shared" si="79"/>
        <v>7924.869999999995</v>
      </c>
    </row>
    <row r="231" spans="1:9" ht="15.75">
      <c r="A231" s="70">
        <v>411100</v>
      </c>
      <c r="B231" s="116" t="s">
        <v>3</v>
      </c>
      <c r="C231" s="117">
        <v>437427</v>
      </c>
      <c r="D231" s="118">
        <v>429502.13</v>
      </c>
      <c r="E231" s="119"/>
      <c r="F231" s="32"/>
      <c r="G231" s="120">
        <f>SUM(C231)</f>
        <v>437427</v>
      </c>
      <c r="H231" s="118">
        <f>SUM(D231)</f>
        <v>429502.13</v>
      </c>
      <c r="I231" s="121">
        <f>SUM(G231-H231)</f>
        <v>7924.869999999995</v>
      </c>
    </row>
    <row r="232" spans="1:9" ht="15.75">
      <c r="A232" s="65">
        <v>412000</v>
      </c>
      <c r="B232" s="42" t="s">
        <v>4</v>
      </c>
      <c r="C232" s="18">
        <f aca="true" t="shared" si="80" ref="C232:I232">SUM(C233:C235)</f>
        <v>0</v>
      </c>
      <c r="D232" s="34">
        <f t="shared" si="80"/>
        <v>0</v>
      </c>
      <c r="E232" s="6">
        <f t="shared" si="80"/>
        <v>0</v>
      </c>
      <c r="F232" s="34">
        <f t="shared" si="80"/>
        <v>0</v>
      </c>
      <c r="G232" s="9">
        <f t="shared" si="80"/>
        <v>0</v>
      </c>
      <c r="H232" s="9">
        <f t="shared" si="80"/>
        <v>0</v>
      </c>
      <c r="I232" s="9">
        <f t="shared" si="80"/>
        <v>0</v>
      </c>
    </row>
    <row r="233" spans="1:9" ht="15.75">
      <c r="A233" s="70">
        <v>412100</v>
      </c>
      <c r="B233" s="116" t="s">
        <v>5</v>
      </c>
      <c r="C233" s="117"/>
      <c r="D233" s="118"/>
      <c r="E233" s="119"/>
      <c r="F233" s="118"/>
      <c r="G233" s="120"/>
      <c r="H233" s="118"/>
      <c r="I233" s="121"/>
    </row>
    <row r="234" spans="1:9" ht="15.75">
      <c r="A234" s="70">
        <v>412200</v>
      </c>
      <c r="B234" s="116" t="s">
        <v>6</v>
      </c>
      <c r="C234" s="117"/>
      <c r="D234" s="118"/>
      <c r="E234" s="119"/>
      <c r="F234" s="118"/>
      <c r="G234" s="120"/>
      <c r="H234" s="118"/>
      <c r="I234" s="121"/>
    </row>
    <row r="235" spans="1:9" ht="15.75">
      <c r="A235" s="70">
        <v>412300</v>
      </c>
      <c r="B235" s="116" t="s">
        <v>7</v>
      </c>
      <c r="C235" s="117"/>
      <c r="D235" s="118"/>
      <c r="E235" s="119"/>
      <c r="F235" s="118"/>
      <c r="G235" s="120"/>
      <c r="H235" s="118"/>
      <c r="I235" s="121"/>
    </row>
    <row r="236" spans="1:9" ht="15.75">
      <c r="A236" s="65">
        <v>413000</v>
      </c>
      <c r="B236" s="42" t="s">
        <v>8</v>
      </c>
      <c r="C236" s="18">
        <f aca="true" t="shared" si="81" ref="C236:I236">SUM(C237)</f>
        <v>0</v>
      </c>
      <c r="D236" s="18">
        <f t="shared" si="81"/>
        <v>0</v>
      </c>
      <c r="E236" s="18">
        <f t="shared" si="81"/>
        <v>0</v>
      </c>
      <c r="F236" s="18">
        <f t="shared" si="81"/>
        <v>0</v>
      </c>
      <c r="G236" s="18">
        <f t="shared" si="81"/>
        <v>0</v>
      </c>
      <c r="H236" s="18">
        <f t="shared" si="81"/>
        <v>0</v>
      </c>
      <c r="I236" s="18">
        <f t="shared" si="81"/>
        <v>0</v>
      </c>
    </row>
    <row r="237" spans="1:9" ht="15.75">
      <c r="A237" s="70">
        <v>413100</v>
      </c>
      <c r="B237" s="116" t="s">
        <v>9</v>
      </c>
      <c r="C237" s="122"/>
      <c r="D237" s="118"/>
      <c r="E237" s="119">
        <v>0</v>
      </c>
      <c r="F237" s="118"/>
      <c r="G237" s="120">
        <f>SUM(C237+E237)</f>
        <v>0</v>
      </c>
      <c r="H237" s="118">
        <f>SUM(D237)</f>
        <v>0</v>
      </c>
      <c r="I237" s="121">
        <f>SUM(G237-H237)</f>
        <v>0</v>
      </c>
    </row>
    <row r="238" spans="1:9" ht="15.75">
      <c r="A238" s="65">
        <v>414000</v>
      </c>
      <c r="B238" s="42" t="s">
        <v>10</v>
      </c>
      <c r="C238" s="18">
        <f aca="true" t="shared" si="82" ref="C238:I238">SUM(C239:C241)</f>
        <v>0</v>
      </c>
      <c r="D238" s="18">
        <f t="shared" si="82"/>
        <v>0</v>
      </c>
      <c r="E238" s="18">
        <f t="shared" si="82"/>
        <v>0</v>
      </c>
      <c r="F238" s="18">
        <f t="shared" si="82"/>
        <v>0</v>
      </c>
      <c r="G238" s="18">
        <f t="shared" si="82"/>
        <v>0</v>
      </c>
      <c r="H238" s="18">
        <f t="shared" si="82"/>
        <v>0</v>
      </c>
      <c r="I238" s="18">
        <f t="shared" si="82"/>
        <v>0</v>
      </c>
    </row>
    <row r="239" spans="1:9" ht="15.75">
      <c r="A239" s="70">
        <v>414100</v>
      </c>
      <c r="B239" s="116" t="s">
        <v>11</v>
      </c>
      <c r="C239" s="123"/>
      <c r="D239" s="118"/>
      <c r="E239" s="119"/>
      <c r="F239" s="118"/>
      <c r="G239" s="120"/>
      <c r="H239" s="118"/>
      <c r="I239" s="121"/>
    </row>
    <row r="240" spans="1:9" ht="15.75">
      <c r="A240" s="70">
        <v>414300</v>
      </c>
      <c r="B240" s="116" t="s">
        <v>12</v>
      </c>
      <c r="C240" s="117"/>
      <c r="D240" s="118"/>
      <c r="E240" s="119"/>
      <c r="F240" s="118"/>
      <c r="G240" s="120"/>
      <c r="H240" s="118"/>
      <c r="I240" s="121"/>
    </row>
    <row r="241" spans="1:9" ht="15.75">
      <c r="A241" s="70">
        <v>414400</v>
      </c>
      <c r="B241" s="116" t="s">
        <v>13</v>
      </c>
      <c r="C241" s="117"/>
      <c r="D241" s="118"/>
      <c r="E241" s="119"/>
      <c r="F241" s="118"/>
      <c r="G241" s="120"/>
      <c r="H241" s="118"/>
      <c r="I241" s="121"/>
    </row>
    <row r="242" spans="1:9" ht="15.75">
      <c r="A242" s="65">
        <v>415000</v>
      </c>
      <c r="B242" s="42" t="s">
        <v>14</v>
      </c>
      <c r="C242" s="18">
        <f aca="true" t="shared" si="83" ref="C242:I242">SUM(C243)</f>
        <v>0</v>
      </c>
      <c r="D242" s="34">
        <f t="shared" si="83"/>
        <v>0</v>
      </c>
      <c r="E242" s="6">
        <f t="shared" si="83"/>
        <v>0</v>
      </c>
      <c r="F242" s="34">
        <f t="shared" si="83"/>
        <v>0</v>
      </c>
      <c r="G242" s="9">
        <f t="shared" si="83"/>
        <v>0</v>
      </c>
      <c r="H242" s="9">
        <f t="shared" si="83"/>
        <v>0</v>
      </c>
      <c r="I242" s="9">
        <f t="shared" si="83"/>
        <v>0</v>
      </c>
    </row>
    <row r="243" spans="1:9" ht="15.75">
      <c r="A243" s="70">
        <v>415100</v>
      </c>
      <c r="B243" s="116" t="s">
        <v>15</v>
      </c>
      <c r="C243" s="122"/>
      <c r="D243" s="118"/>
      <c r="E243" s="119"/>
      <c r="F243" s="118"/>
      <c r="G243" s="120"/>
      <c r="H243" s="118"/>
      <c r="I243" s="121"/>
    </row>
    <row r="244" spans="1:9" ht="15.75">
      <c r="A244" s="65">
        <v>416000</v>
      </c>
      <c r="B244" s="42" t="s">
        <v>16</v>
      </c>
      <c r="C244" s="18">
        <f aca="true" t="shared" si="84" ref="C244:I244">SUM(C245)</f>
        <v>0</v>
      </c>
      <c r="D244" s="34">
        <f t="shared" si="84"/>
        <v>0</v>
      </c>
      <c r="E244" s="6">
        <f t="shared" si="84"/>
        <v>0</v>
      </c>
      <c r="F244" s="34">
        <f t="shared" si="84"/>
        <v>0</v>
      </c>
      <c r="G244" s="9">
        <f t="shared" si="84"/>
        <v>0</v>
      </c>
      <c r="H244" s="9">
        <f t="shared" si="84"/>
        <v>0</v>
      </c>
      <c r="I244" s="9">
        <f t="shared" si="84"/>
        <v>0</v>
      </c>
    </row>
    <row r="245" spans="1:9" ht="15.75">
      <c r="A245" s="70">
        <v>416100</v>
      </c>
      <c r="B245" s="116" t="s">
        <v>17</v>
      </c>
      <c r="C245" s="117"/>
      <c r="D245" s="118"/>
      <c r="E245" s="119"/>
      <c r="F245" s="118"/>
      <c r="G245" s="120"/>
      <c r="H245" s="118"/>
      <c r="I245" s="121"/>
    </row>
    <row r="246" spans="1:9" ht="15.75">
      <c r="A246" s="100">
        <v>420000</v>
      </c>
      <c r="B246" s="101" t="s">
        <v>18</v>
      </c>
      <c r="C246" s="102">
        <f aca="true" t="shared" si="85" ref="C246:I246">SUM(C247+C265+C269+C278+C283+C286)</f>
        <v>3000</v>
      </c>
      <c r="D246" s="102">
        <f t="shared" si="85"/>
        <v>3000</v>
      </c>
      <c r="E246" s="102">
        <f t="shared" si="85"/>
        <v>0</v>
      </c>
      <c r="F246" s="102">
        <f t="shared" si="85"/>
        <v>0</v>
      </c>
      <c r="G246" s="102">
        <f t="shared" si="85"/>
        <v>3000</v>
      </c>
      <c r="H246" s="102">
        <f t="shared" si="85"/>
        <v>3000</v>
      </c>
      <c r="I246" s="102">
        <f t="shared" si="85"/>
        <v>0</v>
      </c>
    </row>
    <row r="247" spans="1:9" ht="15.75">
      <c r="A247" s="65">
        <v>421000</v>
      </c>
      <c r="B247" s="42" t="s">
        <v>19</v>
      </c>
      <c r="C247" s="18">
        <f aca="true" t="shared" si="86" ref="C247:I247">SUM(C248+C250+C255)</f>
        <v>0</v>
      </c>
      <c r="D247" s="18">
        <f t="shared" si="86"/>
        <v>0</v>
      </c>
      <c r="E247" s="18">
        <f t="shared" si="86"/>
        <v>0</v>
      </c>
      <c r="F247" s="18">
        <f t="shared" si="86"/>
        <v>0</v>
      </c>
      <c r="G247" s="18">
        <f t="shared" si="86"/>
        <v>0</v>
      </c>
      <c r="H247" s="18">
        <f t="shared" si="86"/>
        <v>0</v>
      </c>
      <c r="I247" s="18">
        <f t="shared" si="86"/>
        <v>0</v>
      </c>
    </row>
    <row r="248" spans="1:9" ht="15.75">
      <c r="A248" s="96">
        <v>421100</v>
      </c>
      <c r="B248" s="97" t="s">
        <v>124</v>
      </c>
      <c r="C248" s="98">
        <f aca="true" t="shared" si="87" ref="C248:I248">SUM(C249)</f>
        <v>0</v>
      </c>
      <c r="D248" s="98">
        <f t="shared" si="87"/>
        <v>0</v>
      </c>
      <c r="E248" s="98">
        <f t="shared" si="87"/>
        <v>0</v>
      </c>
      <c r="F248" s="98">
        <f t="shared" si="87"/>
        <v>0</v>
      </c>
      <c r="G248" s="98">
        <f t="shared" si="87"/>
        <v>0</v>
      </c>
      <c r="H248" s="98">
        <f t="shared" si="87"/>
        <v>0</v>
      </c>
      <c r="I248" s="98">
        <f t="shared" si="87"/>
        <v>0</v>
      </c>
    </row>
    <row r="249" spans="1:9" ht="15.75">
      <c r="A249" s="70">
        <v>421111</v>
      </c>
      <c r="B249" s="116" t="s">
        <v>20</v>
      </c>
      <c r="C249" s="117"/>
      <c r="D249" s="118"/>
      <c r="E249" s="119"/>
      <c r="F249" s="118"/>
      <c r="G249" s="120"/>
      <c r="H249" s="118"/>
      <c r="I249" s="121"/>
    </row>
    <row r="250" spans="1:9" ht="15.75">
      <c r="A250" s="71">
        <v>421200</v>
      </c>
      <c r="B250" s="160" t="s">
        <v>21</v>
      </c>
      <c r="C250" s="154">
        <f aca="true" t="shared" si="88" ref="C250:I250">SUM(C251:C254)</f>
        <v>0</v>
      </c>
      <c r="D250" s="152">
        <f t="shared" si="88"/>
        <v>0</v>
      </c>
      <c r="E250" s="151">
        <f t="shared" si="88"/>
        <v>0</v>
      </c>
      <c r="F250" s="152">
        <f t="shared" si="88"/>
        <v>0</v>
      </c>
      <c r="G250" s="99">
        <f t="shared" si="88"/>
        <v>0</v>
      </c>
      <c r="H250" s="99">
        <f t="shared" si="88"/>
        <v>0</v>
      </c>
      <c r="I250" s="99">
        <f t="shared" si="88"/>
        <v>0</v>
      </c>
    </row>
    <row r="251" spans="1:9" ht="15.75">
      <c r="A251" s="70">
        <v>421211</v>
      </c>
      <c r="B251" s="116" t="s">
        <v>22</v>
      </c>
      <c r="C251" s="122"/>
      <c r="D251" s="118"/>
      <c r="E251" s="119"/>
      <c r="F251" s="118"/>
      <c r="G251" s="120"/>
      <c r="H251" s="118"/>
      <c r="I251" s="121"/>
    </row>
    <row r="252" spans="1:9" ht="15.75">
      <c r="A252" s="70">
        <v>421221</v>
      </c>
      <c r="B252" s="116" t="s">
        <v>23</v>
      </c>
      <c r="C252" s="122"/>
      <c r="D252" s="118"/>
      <c r="E252" s="119"/>
      <c r="F252" s="118"/>
      <c r="G252" s="120"/>
      <c r="H252" s="118"/>
      <c r="I252" s="121"/>
    </row>
    <row r="253" spans="1:9" ht="15.75">
      <c r="A253" s="70">
        <v>421222</v>
      </c>
      <c r="B253" s="116" t="s">
        <v>87</v>
      </c>
      <c r="C253" s="122"/>
      <c r="D253" s="118"/>
      <c r="E253" s="119"/>
      <c r="F253" s="118"/>
      <c r="G253" s="120"/>
      <c r="H253" s="118"/>
      <c r="I253" s="121"/>
    </row>
    <row r="254" spans="1:9" ht="15.75">
      <c r="A254" s="70">
        <v>421225</v>
      </c>
      <c r="B254" s="116" t="s">
        <v>24</v>
      </c>
      <c r="C254" s="122"/>
      <c r="D254" s="118"/>
      <c r="E254" s="119"/>
      <c r="F254" s="118"/>
      <c r="G254" s="120"/>
      <c r="H254" s="118"/>
      <c r="I254" s="121"/>
    </row>
    <row r="255" spans="1:9" ht="15.75">
      <c r="A255" s="71">
        <v>421300</v>
      </c>
      <c r="B255" s="160" t="s">
        <v>25</v>
      </c>
      <c r="C255" s="154">
        <f aca="true" t="shared" si="89" ref="C255:I255">SUM(C257+C258+C259+C260+C261+C262+C263+C264)</f>
        <v>0</v>
      </c>
      <c r="D255" s="154">
        <f t="shared" si="89"/>
        <v>0</v>
      </c>
      <c r="E255" s="154">
        <f t="shared" si="89"/>
        <v>0</v>
      </c>
      <c r="F255" s="154">
        <f t="shared" si="89"/>
        <v>0</v>
      </c>
      <c r="G255" s="154">
        <f t="shared" si="89"/>
        <v>0</v>
      </c>
      <c r="H255" s="154">
        <f t="shared" si="89"/>
        <v>0</v>
      </c>
      <c r="I255" s="154">
        <f t="shared" si="89"/>
        <v>0</v>
      </c>
    </row>
    <row r="256" spans="1:9" ht="15.75">
      <c r="A256" s="70">
        <v>421311</v>
      </c>
      <c r="B256" s="116" t="s">
        <v>26</v>
      </c>
      <c r="C256" s="122"/>
      <c r="D256" s="118"/>
      <c r="E256" s="119"/>
      <c r="F256" s="118"/>
      <c r="G256" s="120"/>
      <c r="H256" s="118"/>
      <c r="I256" s="121"/>
    </row>
    <row r="257" spans="1:9" ht="15.75">
      <c r="A257" s="70">
        <v>421323</v>
      </c>
      <c r="B257" s="116" t="s">
        <v>27</v>
      </c>
      <c r="C257" s="122"/>
      <c r="D257" s="118"/>
      <c r="E257" s="119"/>
      <c r="F257" s="118"/>
      <c r="G257" s="120"/>
      <c r="H257" s="118"/>
      <c r="I257" s="121"/>
    </row>
    <row r="258" spans="1:9" ht="15.75">
      <c r="A258" s="70">
        <v>421324</v>
      </c>
      <c r="B258" s="116" t="s">
        <v>28</v>
      </c>
      <c r="C258" s="122"/>
      <c r="D258" s="118"/>
      <c r="E258" s="119"/>
      <c r="F258" s="118"/>
      <c r="G258" s="120"/>
      <c r="H258" s="118"/>
      <c r="I258" s="121"/>
    </row>
    <row r="259" spans="1:9" ht="15.75">
      <c r="A259" s="70">
        <v>421325</v>
      </c>
      <c r="B259" s="116" t="s">
        <v>29</v>
      </c>
      <c r="C259" s="117"/>
      <c r="D259" s="118"/>
      <c r="E259" s="119"/>
      <c r="F259" s="118"/>
      <c r="G259" s="120"/>
      <c r="H259" s="118"/>
      <c r="I259" s="121"/>
    </row>
    <row r="260" spans="1:9" ht="15.75">
      <c r="A260" s="70">
        <v>421391</v>
      </c>
      <c r="B260" s="116" t="s">
        <v>30</v>
      </c>
      <c r="C260" s="117"/>
      <c r="D260" s="118"/>
      <c r="E260" s="119"/>
      <c r="F260" s="118"/>
      <c r="G260" s="120"/>
      <c r="H260" s="118"/>
      <c r="I260" s="121"/>
    </row>
    <row r="261" spans="1:9" ht="15.75">
      <c r="A261" s="70">
        <v>421400</v>
      </c>
      <c r="B261" s="116" t="s">
        <v>31</v>
      </c>
      <c r="C261" s="117"/>
      <c r="D261" s="118"/>
      <c r="E261" s="119"/>
      <c r="F261" s="118"/>
      <c r="G261" s="120"/>
      <c r="H261" s="118"/>
      <c r="I261" s="121"/>
    </row>
    <row r="262" spans="1:9" ht="15.75">
      <c r="A262" s="70">
        <v>421500</v>
      </c>
      <c r="B262" s="116" t="s">
        <v>32</v>
      </c>
      <c r="C262" s="117"/>
      <c r="D262" s="118"/>
      <c r="E262" s="119"/>
      <c r="F262" s="118"/>
      <c r="G262" s="120"/>
      <c r="H262" s="118"/>
      <c r="I262" s="121"/>
    </row>
    <row r="263" spans="1:9" ht="15.75">
      <c r="A263" s="70">
        <v>421600</v>
      </c>
      <c r="B263" s="116" t="s">
        <v>33</v>
      </c>
      <c r="C263" s="117"/>
      <c r="D263" s="118"/>
      <c r="E263" s="119"/>
      <c r="F263" s="118"/>
      <c r="G263" s="120"/>
      <c r="H263" s="118"/>
      <c r="I263" s="121"/>
    </row>
    <row r="264" spans="1:9" ht="15.75">
      <c r="A264" s="70">
        <v>421900</v>
      </c>
      <c r="B264" s="116" t="s">
        <v>34</v>
      </c>
      <c r="C264" s="122"/>
      <c r="D264" s="118"/>
      <c r="E264" s="119"/>
      <c r="F264" s="118"/>
      <c r="G264" s="120"/>
      <c r="H264" s="118"/>
      <c r="I264" s="121"/>
    </row>
    <row r="265" spans="1:9" ht="15.75">
      <c r="A265" s="65">
        <v>422000</v>
      </c>
      <c r="B265" s="42" t="s">
        <v>35</v>
      </c>
      <c r="C265" s="18">
        <f aca="true" t="shared" si="90" ref="C265:I265">SUM(C266:C268)</f>
        <v>0</v>
      </c>
      <c r="D265" s="18">
        <f t="shared" si="90"/>
        <v>0</v>
      </c>
      <c r="E265" s="18">
        <f t="shared" si="90"/>
        <v>0</v>
      </c>
      <c r="F265" s="18">
        <f t="shared" si="90"/>
        <v>0</v>
      </c>
      <c r="G265" s="18">
        <f t="shared" si="90"/>
        <v>0</v>
      </c>
      <c r="H265" s="18">
        <f t="shared" si="90"/>
        <v>0</v>
      </c>
      <c r="I265" s="18">
        <f t="shared" si="90"/>
        <v>0</v>
      </c>
    </row>
    <row r="266" spans="1:9" ht="15.75">
      <c r="A266" s="70">
        <v>422100</v>
      </c>
      <c r="B266" s="116" t="s">
        <v>36</v>
      </c>
      <c r="C266" s="117"/>
      <c r="D266" s="118"/>
      <c r="E266" s="119"/>
      <c r="F266" s="118"/>
      <c r="G266" s="120"/>
      <c r="H266" s="118"/>
      <c r="I266" s="121"/>
    </row>
    <row r="267" spans="1:9" ht="15.75">
      <c r="A267" s="70">
        <v>422200</v>
      </c>
      <c r="B267" s="116" t="s">
        <v>37</v>
      </c>
      <c r="C267" s="117"/>
      <c r="D267" s="118"/>
      <c r="E267" s="119"/>
      <c r="F267" s="118"/>
      <c r="G267" s="120"/>
      <c r="H267" s="118"/>
      <c r="I267" s="121"/>
    </row>
    <row r="268" spans="1:9" ht="15.75">
      <c r="A268" s="70">
        <v>422300</v>
      </c>
      <c r="B268" s="116" t="s">
        <v>38</v>
      </c>
      <c r="C268" s="122"/>
      <c r="D268" s="118"/>
      <c r="E268" s="119"/>
      <c r="F268" s="118"/>
      <c r="G268" s="120"/>
      <c r="H268" s="118"/>
      <c r="I268" s="121"/>
    </row>
    <row r="269" spans="1:9" ht="15.75">
      <c r="A269" s="65">
        <v>423000</v>
      </c>
      <c r="B269" s="42" t="s">
        <v>39</v>
      </c>
      <c r="C269" s="18">
        <f aca="true" t="shared" si="91" ref="C269:I269">SUM(C270:C277)</f>
        <v>0</v>
      </c>
      <c r="D269" s="18">
        <f t="shared" si="91"/>
        <v>0</v>
      </c>
      <c r="E269" s="18">
        <f t="shared" si="91"/>
        <v>0</v>
      </c>
      <c r="F269" s="18">
        <f t="shared" si="91"/>
        <v>0</v>
      </c>
      <c r="G269" s="18">
        <f t="shared" si="91"/>
        <v>0</v>
      </c>
      <c r="H269" s="18">
        <f t="shared" si="91"/>
        <v>0</v>
      </c>
      <c r="I269" s="18">
        <f t="shared" si="91"/>
        <v>0</v>
      </c>
    </row>
    <row r="270" spans="1:9" ht="15.75">
      <c r="A270" s="70">
        <v>423100</v>
      </c>
      <c r="B270" s="116" t="s">
        <v>40</v>
      </c>
      <c r="C270" s="122"/>
      <c r="D270" s="118"/>
      <c r="E270" s="119"/>
      <c r="F270" s="118"/>
      <c r="G270" s="120"/>
      <c r="H270" s="118"/>
      <c r="I270" s="121"/>
    </row>
    <row r="271" spans="1:9" ht="15.75">
      <c r="A271" s="70">
        <v>423200</v>
      </c>
      <c r="B271" s="116" t="s">
        <v>41</v>
      </c>
      <c r="C271" s="117"/>
      <c r="D271" s="118"/>
      <c r="E271" s="119"/>
      <c r="F271" s="118"/>
      <c r="G271" s="120"/>
      <c r="H271" s="118"/>
      <c r="I271" s="121"/>
    </row>
    <row r="272" spans="1:9" ht="15.75">
      <c r="A272" s="70">
        <v>423300</v>
      </c>
      <c r="B272" s="116" t="s">
        <v>42</v>
      </c>
      <c r="C272" s="117"/>
      <c r="D272" s="118"/>
      <c r="E272" s="119"/>
      <c r="F272" s="118"/>
      <c r="G272" s="120"/>
      <c r="H272" s="118"/>
      <c r="I272" s="121"/>
    </row>
    <row r="273" spans="1:9" ht="15.75">
      <c r="A273" s="70">
        <v>423400</v>
      </c>
      <c r="B273" s="116" t="s">
        <v>43</v>
      </c>
      <c r="C273" s="117"/>
      <c r="D273" s="118"/>
      <c r="E273" s="119"/>
      <c r="F273" s="118"/>
      <c r="G273" s="120"/>
      <c r="H273" s="118"/>
      <c r="I273" s="121"/>
    </row>
    <row r="274" spans="1:9" ht="15.75">
      <c r="A274" s="70">
        <v>423500</v>
      </c>
      <c r="B274" s="116" t="s">
        <v>44</v>
      </c>
      <c r="C274" s="117"/>
      <c r="D274" s="118"/>
      <c r="E274" s="119"/>
      <c r="F274" s="118"/>
      <c r="G274" s="120"/>
      <c r="H274" s="118"/>
      <c r="I274" s="121"/>
    </row>
    <row r="275" spans="1:9" ht="15.75">
      <c r="A275" s="70">
        <v>423600</v>
      </c>
      <c r="B275" s="116" t="s">
        <v>45</v>
      </c>
      <c r="C275" s="117"/>
      <c r="D275" s="118"/>
      <c r="E275" s="119"/>
      <c r="F275" s="118"/>
      <c r="G275" s="120"/>
      <c r="H275" s="118"/>
      <c r="I275" s="121"/>
    </row>
    <row r="276" spans="1:9" ht="15.75">
      <c r="A276" s="70">
        <v>423700</v>
      </c>
      <c r="B276" s="116" t="s">
        <v>46</v>
      </c>
      <c r="C276" s="117"/>
      <c r="D276" s="118"/>
      <c r="E276" s="119"/>
      <c r="F276" s="118"/>
      <c r="G276" s="120"/>
      <c r="H276" s="118"/>
      <c r="I276" s="121"/>
    </row>
    <row r="277" spans="1:9" ht="15.75">
      <c r="A277" s="70">
        <v>423900</v>
      </c>
      <c r="B277" s="116" t="s">
        <v>47</v>
      </c>
      <c r="C277" s="117"/>
      <c r="D277" s="118"/>
      <c r="E277" s="119"/>
      <c r="F277" s="118"/>
      <c r="G277" s="120"/>
      <c r="H277" s="118"/>
      <c r="I277" s="121"/>
    </row>
    <row r="278" spans="1:9" ht="15.75">
      <c r="A278" s="65">
        <v>424000</v>
      </c>
      <c r="B278" s="42" t="s">
        <v>48</v>
      </c>
      <c r="C278" s="18">
        <f aca="true" t="shared" si="92" ref="C278:I278">SUM(C279:C282)</f>
        <v>0</v>
      </c>
      <c r="D278" s="18">
        <f t="shared" si="92"/>
        <v>0</v>
      </c>
      <c r="E278" s="18">
        <f t="shared" si="92"/>
        <v>0</v>
      </c>
      <c r="F278" s="18">
        <f t="shared" si="92"/>
        <v>0</v>
      </c>
      <c r="G278" s="18">
        <f t="shared" si="92"/>
        <v>0</v>
      </c>
      <c r="H278" s="18">
        <f t="shared" si="92"/>
        <v>0</v>
      </c>
      <c r="I278" s="18">
        <f t="shared" si="92"/>
        <v>0</v>
      </c>
    </row>
    <row r="279" spans="1:9" ht="15.75">
      <c r="A279" s="70">
        <v>424200</v>
      </c>
      <c r="B279" s="116" t="s">
        <v>49</v>
      </c>
      <c r="C279" s="122">
        <v>0</v>
      </c>
      <c r="D279" s="118">
        <v>0</v>
      </c>
      <c r="E279" s="119"/>
      <c r="F279" s="118"/>
      <c r="G279" s="120">
        <f>SUM(C279)</f>
        <v>0</v>
      </c>
      <c r="H279" s="118">
        <f>SUM(D279)</f>
        <v>0</v>
      </c>
      <c r="I279" s="121">
        <f>SUM(G279-H279)</f>
        <v>0</v>
      </c>
    </row>
    <row r="280" spans="1:9" ht="15.75">
      <c r="A280" s="70">
        <v>424300</v>
      </c>
      <c r="B280" s="116" t="s">
        <v>50</v>
      </c>
      <c r="C280" s="117"/>
      <c r="D280" s="118"/>
      <c r="E280" s="119"/>
      <c r="F280" s="118"/>
      <c r="G280" s="120"/>
      <c r="H280" s="118"/>
      <c r="I280" s="121"/>
    </row>
    <row r="281" spans="1:9" ht="15.75">
      <c r="A281" s="70">
        <v>424600</v>
      </c>
      <c r="B281" s="116" t="s">
        <v>51</v>
      </c>
      <c r="C281" s="122"/>
      <c r="D281" s="118"/>
      <c r="E281" s="119"/>
      <c r="F281" s="118"/>
      <c r="G281" s="120"/>
      <c r="H281" s="118"/>
      <c r="I281" s="121"/>
    </row>
    <row r="282" spans="1:9" ht="15.75">
      <c r="A282" s="70">
        <v>424900</v>
      </c>
      <c r="B282" s="116" t="s">
        <v>52</v>
      </c>
      <c r="C282" s="122"/>
      <c r="D282" s="118"/>
      <c r="E282" s="119"/>
      <c r="F282" s="118"/>
      <c r="G282" s="120"/>
      <c r="H282" s="118"/>
      <c r="I282" s="121"/>
    </row>
    <row r="283" spans="1:9" ht="15.75">
      <c r="A283" s="65">
        <v>425000</v>
      </c>
      <c r="B283" s="42" t="s">
        <v>53</v>
      </c>
      <c r="C283" s="18">
        <f aca="true" t="shared" si="93" ref="C283:I283">SUM(C284:C285)</f>
        <v>0</v>
      </c>
      <c r="D283" s="18">
        <f t="shared" si="93"/>
        <v>0</v>
      </c>
      <c r="E283" s="18">
        <f t="shared" si="93"/>
        <v>0</v>
      </c>
      <c r="F283" s="18">
        <f t="shared" si="93"/>
        <v>0</v>
      </c>
      <c r="G283" s="18">
        <f t="shared" si="93"/>
        <v>0</v>
      </c>
      <c r="H283" s="18">
        <f t="shared" si="93"/>
        <v>0</v>
      </c>
      <c r="I283" s="18">
        <f t="shared" si="93"/>
        <v>0</v>
      </c>
    </row>
    <row r="284" spans="1:9" ht="15.75">
      <c r="A284" s="70">
        <v>425100</v>
      </c>
      <c r="B284" s="116" t="s">
        <v>54</v>
      </c>
      <c r="C284" s="117"/>
      <c r="D284" s="118"/>
      <c r="E284" s="119"/>
      <c r="F284" s="118"/>
      <c r="G284" s="120"/>
      <c r="H284" s="118"/>
      <c r="I284" s="121"/>
    </row>
    <row r="285" spans="1:9" ht="15.75">
      <c r="A285" s="70">
        <v>425200</v>
      </c>
      <c r="B285" s="116" t="s">
        <v>55</v>
      </c>
      <c r="C285" s="117">
        <v>0</v>
      </c>
      <c r="D285" s="118">
        <v>0</v>
      </c>
      <c r="E285" s="119"/>
      <c r="F285" s="118"/>
      <c r="G285" s="120">
        <f>SUM(C285)</f>
        <v>0</v>
      </c>
      <c r="H285" s="118">
        <f>SUM(D285)</f>
        <v>0</v>
      </c>
      <c r="I285" s="121">
        <f>SUM(G285-H285)</f>
        <v>0</v>
      </c>
    </row>
    <row r="286" spans="1:9" ht="15.75">
      <c r="A286" s="65">
        <v>426000</v>
      </c>
      <c r="B286" s="42" t="s">
        <v>56</v>
      </c>
      <c r="C286" s="18">
        <f aca="true" t="shared" si="94" ref="C286:I286">SUM(C287:C293)</f>
        <v>3000</v>
      </c>
      <c r="D286" s="18">
        <f t="shared" si="94"/>
        <v>3000</v>
      </c>
      <c r="E286" s="18">
        <f t="shared" si="94"/>
        <v>0</v>
      </c>
      <c r="F286" s="18">
        <f t="shared" si="94"/>
        <v>0</v>
      </c>
      <c r="G286" s="18">
        <f t="shared" si="94"/>
        <v>3000</v>
      </c>
      <c r="H286" s="18">
        <f t="shared" si="94"/>
        <v>3000</v>
      </c>
      <c r="I286" s="18">
        <f t="shared" si="94"/>
        <v>0</v>
      </c>
    </row>
    <row r="287" spans="1:9" ht="15.75">
      <c r="A287" s="70">
        <v>426100</v>
      </c>
      <c r="B287" s="116" t="s">
        <v>57</v>
      </c>
      <c r="C287" s="117"/>
      <c r="D287" s="118"/>
      <c r="E287" s="119"/>
      <c r="F287" s="118"/>
      <c r="G287" s="120"/>
      <c r="H287" s="118"/>
      <c r="I287" s="121"/>
    </row>
    <row r="288" spans="1:9" ht="15.75">
      <c r="A288" s="70">
        <v>426300</v>
      </c>
      <c r="B288" s="116" t="s">
        <v>58</v>
      </c>
      <c r="C288" s="117"/>
      <c r="D288" s="118"/>
      <c r="E288" s="119"/>
      <c r="F288" s="118"/>
      <c r="G288" s="120"/>
      <c r="H288" s="118"/>
      <c r="I288" s="121"/>
    </row>
    <row r="289" spans="1:9" ht="15.75">
      <c r="A289" s="70">
        <v>426400</v>
      </c>
      <c r="B289" s="116" t="s">
        <v>59</v>
      </c>
      <c r="C289" s="117"/>
      <c r="D289" s="118"/>
      <c r="E289" s="119"/>
      <c r="F289" s="118"/>
      <c r="G289" s="120"/>
      <c r="H289" s="118"/>
      <c r="I289" s="121"/>
    </row>
    <row r="290" spans="1:9" ht="15.75">
      <c r="A290" s="70">
        <v>426500</v>
      </c>
      <c r="B290" s="116" t="s">
        <v>60</v>
      </c>
      <c r="C290" s="117"/>
      <c r="D290" s="118"/>
      <c r="E290" s="119"/>
      <c r="F290" s="118"/>
      <c r="G290" s="120"/>
      <c r="H290" s="118"/>
      <c r="I290" s="121"/>
    </row>
    <row r="291" spans="1:9" ht="15.75">
      <c r="A291" s="70">
        <v>426600</v>
      </c>
      <c r="B291" s="116" t="s">
        <v>61</v>
      </c>
      <c r="C291" s="117">
        <v>3000</v>
      </c>
      <c r="D291" s="118">
        <v>3000</v>
      </c>
      <c r="E291" s="119"/>
      <c r="F291" s="118"/>
      <c r="G291" s="120">
        <f>SUM(C291)</f>
        <v>3000</v>
      </c>
      <c r="H291" s="118">
        <f>SUM(D291)</f>
        <v>3000</v>
      </c>
      <c r="I291" s="121">
        <f>SUM(G291-H291)</f>
        <v>0</v>
      </c>
    </row>
    <row r="292" spans="1:9" ht="15.75">
      <c r="A292" s="70">
        <v>426800</v>
      </c>
      <c r="B292" s="116" t="s">
        <v>62</v>
      </c>
      <c r="C292" s="117"/>
      <c r="D292" s="118"/>
      <c r="E292" s="119"/>
      <c r="F292" s="118"/>
      <c r="G292" s="120"/>
      <c r="H292" s="118"/>
      <c r="I292" s="121"/>
    </row>
    <row r="293" spans="1:9" ht="15.75">
      <c r="A293" s="70">
        <v>426900</v>
      </c>
      <c r="B293" s="116" t="s">
        <v>63</v>
      </c>
      <c r="C293" s="117"/>
      <c r="D293" s="118"/>
      <c r="E293" s="119"/>
      <c r="F293" s="118"/>
      <c r="G293" s="120"/>
      <c r="H293" s="118"/>
      <c r="I293" s="121"/>
    </row>
    <row r="294" spans="1:9" ht="15.75">
      <c r="A294" s="100">
        <v>430000</v>
      </c>
      <c r="B294" s="101" t="s">
        <v>64</v>
      </c>
      <c r="C294" s="102">
        <f aca="true" t="shared" si="95" ref="C294:I295">SUM(C295)</f>
        <v>0</v>
      </c>
      <c r="D294" s="102">
        <f t="shared" si="95"/>
        <v>0</v>
      </c>
      <c r="E294" s="102">
        <f t="shared" si="95"/>
        <v>0</v>
      </c>
      <c r="F294" s="102">
        <f t="shared" si="95"/>
        <v>0</v>
      </c>
      <c r="G294" s="102">
        <f t="shared" si="95"/>
        <v>0</v>
      </c>
      <c r="H294" s="102">
        <f t="shared" si="95"/>
        <v>0</v>
      </c>
      <c r="I294" s="102">
        <f t="shared" si="95"/>
        <v>0</v>
      </c>
    </row>
    <row r="295" spans="1:9" ht="15.75">
      <c r="A295" s="65">
        <v>431000</v>
      </c>
      <c r="B295" s="42" t="s">
        <v>64</v>
      </c>
      <c r="C295" s="124">
        <f t="shared" si="95"/>
        <v>0</v>
      </c>
      <c r="D295" s="125">
        <f t="shared" si="95"/>
        <v>0</v>
      </c>
      <c r="E295" s="126">
        <f t="shared" si="95"/>
        <v>0</v>
      </c>
      <c r="F295" s="125">
        <f t="shared" si="95"/>
        <v>0</v>
      </c>
      <c r="G295" s="9">
        <f t="shared" si="95"/>
        <v>0</v>
      </c>
      <c r="H295" s="9">
        <f t="shared" si="95"/>
        <v>0</v>
      </c>
      <c r="I295" s="9">
        <f t="shared" si="95"/>
        <v>0</v>
      </c>
    </row>
    <row r="296" spans="1:9" ht="15.75">
      <c r="A296" s="70">
        <v>431100</v>
      </c>
      <c r="B296" s="116" t="s">
        <v>65</v>
      </c>
      <c r="C296" s="122"/>
      <c r="D296" s="118"/>
      <c r="E296" s="119"/>
      <c r="F296" s="118"/>
      <c r="G296" s="120"/>
      <c r="H296" s="118"/>
      <c r="I296" s="121"/>
    </row>
    <row r="297" spans="1:9" ht="15.75">
      <c r="A297" s="108">
        <v>460000</v>
      </c>
      <c r="B297" s="109" t="s">
        <v>95</v>
      </c>
      <c r="C297" s="102">
        <f aca="true" t="shared" si="96" ref="C297:I297">SUM(C298)</f>
        <v>0</v>
      </c>
      <c r="D297" s="102">
        <f t="shared" si="96"/>
        <v>0</v>
      </c>
      <c r="E297" s="102">
        <f t="shared" si="96"/>
        <v>0</v>
      </c>
      <c r="F297" s="102">
        <f t="shared" si="96"/>
        <v>0</v>
      </c>
      <c r="G297" s="102">
        <f t="shared" si="96"/>
        <v>0</v>
      </c>
      <c r="H297" s="102">
        <f t="shared" si="96"/>
        <v>0</v>
      </c>
      <c r="I297" s="102">
        <f t="shared" si="96"/>
        <v>0</v>
      </c>
    </row>
    <row r="298" spans="1:9" ht="15.75">
      <c r="A298" s="66">
        <v>465000</v>
      </c>
      <c r="B298" s="43" t="s">
        <v>96</v>
      </c>
      <c r="C298" s="124">
        <f>SUM(C299)</f>
        <v>0</v>
      </c>
      <c r="D298" s="125">
        <f>SUM(D299)</f>
        <v>0</v>
      </c>
      <c r="E298" s="126">
        <f>SUM(E299:E300)</f>
        <v>0</v>
      </c>
      <c r="F298" s="125">
        <f>+D298+E298</f>
        <v>0</v>
      </c>
      <c r="G298" s="21">
        <f>SUM(G299)</f>
        <v>0</v>
      </c>
      <c r="H298" s="21">
        <f>SUM(H299)</f>
        <v>0</v>
      </c>
      <c r="I298" s="21">
        <f>SUM(I299)</f>
        <v>0</v>
      </c>
    </row>
    <row r="299" spans="1:9" ht="15.75">
      <c r="A299" s="70">
        <v>465100</v>
      </c>
      <c r="B299" s="116" t="s">
        <v>94</v>
      </c>
      <c r="C299" s="122"/>
      <c r="D299" s="118"/>
      <c r="E299" s="119"/>
      <c r="F299" s="118"/>
      <c r="G299" s="127"/>
      <c r="H299" s="118"/>
      <c r="I299" s="121"/>
    </row>
    <row r="300" spans="1:9" ht="15.75">
      <c r="A300" s="100">
        <v>480000</v>
      </c>
      <c r="B300" s="101" t="s">
        <v>66</v>
      </c>
      <c r="C300" s="111">
        <f aca="true" t="shared" si="97" ref="C300:I300">SUM(C301+C304)</f>
        <v>0</v>
      </c>
      <c r="D300" s="111">
        <f t="shared" si="97"/>
        <v>0</v>
      </c>
      <c r="E300" s="111">
        <f t="shared" si="97"/>
        <v>0</v>
      </c>
      <c r="F300" s="111">
        <f t="shared" si="97"/>
        <v>0</v>
      </c>
      <c r="G300" s="111">
        <f t="shared" si="97"/>
        <v>0</v>
      </c>
      <c r="H300" s="111">
        <f t="shared" si="97"/>
        <v>0</v>
      </c>
      <c r="I300" s="111">
        <f t="shared" si="97"/>
        <v>0</v>
      </c>
    </row>
    <row r="301" spans="1:9" ht="15.75">
      <c r="A301" s="65">
        <v>482000</v>
      </c>
      <c r="B301" s="42" t="s">
        <v>67</v>
      </c>
      <c r="C301" s="18">
        <f aca="true" t="shared" si="98" ref="C301:I301">SUM(C302+C303)</f>
        <v>0</v>
      </c>
      <c r="D301" s="31">
        <f t="shared" si="98"/>
        <v>0</v>
      </c>
      <c r="E301" s="25">
        <f t="shared" si="98"/>
        <v>0</v>
      </c>
      <c r="F301" s="31">
        <f t="shared" si="98"/>
        <v>0</v>
      </c>
      <c r="G301" s="25">
        <f t="shared" si="98"/>
        <v>0</v>
      </c>
      <c r="H301" s="25">
        <f t="shared" si="98"/>
        <v>0</v>
      </c>
      <c r="I301" s="25">
        <f t="shared" si="98"/>
        <v>0</v>
      </c>
    </row>
    <row r="302" spans="1:9" ht="15.75">
      <c r="A302" s="70">
        <v>482100</v>
      </c>
      <c r="B302" s="116" t="s">
        <v>68</v>
      </c>
      <c r="C302" s="122"/>
      <c r="D302" s="118"/>
      <c r="E302" s="119"/>
      <c r="F302" s="118"/>
      <c r="G302" s="120"/>
      <c r="H302" s="118"/>
      <c r="I302" s="121"/>
    </row>
    <row r="303" spans="1:9" ht="15.75">
      <c r="A303" s="70">
        <v>482200</v>
      </c>
      <c r="B303" s="116" t="s">
        <v>69</v>
      </c>
      <c r="C303" s="117"/>
      <c r="D303" s="128"/>
      <c r="E303" s="129"/>
      <c r="F303" s="128"/>
      <c r="G303" s="120"/>
      <c r="H303" s="118"/>
      <c r="I303" s="121"/>
    </row>
    <row r="304" spans="1:9" ht="15.75">
      <c r="A304" s="65">
        <v>483000</v>
      </c>
      <c r="B304" s="42" t="s">
        <v>70</v>
      </c>
      <c r="C304" s="41">
        <f>SUM(C305)</f>
        <v>0</v>
      </c>
      <c r="D304" s="35">
        <v>0</v>
      </c>
      <c r="E304" s="38">
        <f>SUM(E312+E308+E305)</f>
        <v>0</v>
      </c>
      <c r="F304" s="35">
        <v>0</v>
      </c>
      <c r="G304" s="9">
        <f>SUM(G305)</f>
        <v>0</v>
      </c>
      <c r="H304" s="9">
        <f>SUM(H305)</f>
        <v>0</v>
      </c>
      <c r="I304" s="9">
        <f>SUM(I305)</f>
        <v>0</v>
      </c>
    </row>
    <row r="305" spans="1:9" ht="16.5" thickBot="1">
      <c r="A305" s="72">
        <v>483100</v>
      </c>
      <c r="B305" s="130" t="s">
        <v>71</v>
      </c>
      <c r="C305" s="131"/>
      <c r="D305" s="132"/>
      <c r="E305" s="133"/>
      <c r="F305" s="132"/>
      <c r="G305" s="134"/>
      <c r="H305" s="135"/>
      <c r="I305" s="136"/>
    </row>
    <row r="306" spans="1:9" ht="16.5" thickBot="1">
      <c r="A306" s="69">
        <v>500000</v>
      </c>
      <c r="B306" s="47" t="s">
        <v>72</v>
      </c>
      <c r="C306" s="48">
        <f aca="true" t="shared" si="99" ref="C306:I306">SUM(C307)</f>
        <v>6000</v>
      </c>
      <c r="D306" s="48">
        <f t="shared" si="99"/>
        <v>6000</v>
      </c>
      <c r="E306" s="48">
        <f t="shared" si="99"/>
        <v>0</v>
      </c>
      <c r="F306" s="48">
        <f t="shared" si="99"/>
        <v>0</v>
      </c>
      <c r="G306" s="48">
        <f t="shared" si="99"/>
        <v>6000</v>
      </c>
      <c r="H306" s="48">
        <f t="shared" si="99"/>
        <v>6000</v>
      </c>
      <c r="I306" s="48">
        <f t="shared" si="99"/>
        <v>0</v>
      </c>
    </row>
    <row r="307" spans="1:9" ht="15.75">
      <c r="A307" s="114">
        <v>510000</v>
      </c>
      <c r="B307" s="115" t="s">
        <v>73</v>
      </c>
      <c r="C307" s="49">
        <f aca="true" t="shared" si="100" ref="C307:I307">SUM(C308+C311+C315)</f>
        <v>6000</v>
      </c>
      <c r="D307" s="49">
        <f t="shared" si="100"/>
        <v>6000</v>
      </c>
      <c r="E307" s="49">
        <f t="shared" si="100"/>
        <v>0</v>
      </c>
      <c r="F307" s="49">
        <f t="shared" si="100"/>
        <v>0</v>
      </c>
      <c r="G307" s="49">
        <f t="shared" si="100"/>
        <v>6000</v>
      </c>
      <c r="H307" s="49">
        <f t="shared" si="100"/>
        <v>6000</v>
      </c>
      <c r="I307" s="49">
        <f t="shared" si="100"/>
        <v>0</v>
      </c>
    </row>
    <row r="308" spans="1:9" ht="15.75">
      <c r="A308" s="65">
        <v>511000</v>
      </c>
      <c r="B308" s="42" t="s">
        <v>74</v>
      </c>
      <c r="C308" s="18">
        <f aca="true" t="shared" si="101" ref="C308:I308">SUM(C309+C310)</f>
        <v>0</v>
      </c>
      <c r="D308" s="31">
        <f t="shared" si="101"/>
        <v>0</v>
      </c>
      <c r="E308" s="25">
        <f t="shared" si="101"/>
        <v>0</v>
      </c>
      <c r="F308" s="31">
        <f t="shared" si="101"/>
        <v>0</v>
      </c>
      <c r="G308" s="25">
        <f t="shared" si="101"/>
        <v>0</v>
      </c>
      <c r="H308" s="25">
        <f t="shared" si="101"/>
        <v>0</v>
      </c>
      <c r="I308" s="25">
        <f t="shared" si="101"/>
        <v>0</v>
      </c>
    </row>
    <row r="309" spans="1:9" ht="15.75">
      <c r="A309" s="70">
        <v>511300</v>
      </c>
      <c r="B309" s="116" t="s">
        <v>75</v>
      </c>
      <c r="C309" s="117"/>
      <c r="D309" s="118"/>
      <c r="E309" s="119"/>
      <c r="F309" s="118"/>
      <c r="G309" s="120"/>
      <c r="H309" s="118"/>
      <c r="I309" s="121"/>
    </row>
    <row r="310" spans="1:9" ht="15.75">
      <c r="A310" s="70">
        <v>511400</v>
      </c>
      <c r="B310" s="116" t="s">
        <v>76</v>
      </c>
      <c r="C310" s="122"/>
      <c r="D310" s="118"/>
      <c r="E310" s="119"/>
      <c r="F310" s="118"/>
      <c r="G310" s="120"/>
      <c r="H310" s="118"/>
      <c r="I310" s="121"/>
    </row>
    <row r="311" spans="1:9" ht="15.75">
      <c r="A311" s="65">
        <v>512000</v>
      </c>
      <c r="B311" s="42" t="s">
        <v>77</v>
      </c>
      <c r="C311" s="19">
        <f aca="true" t="shared" si="102" ref="C311:I311">SUM(C312+C313+C314)</f>
        <v>6000</v>
      </c>
      <c r="D311" s="19">
        <f t="shared" si="102"/>
        <v>6000</v>
      </c>
      <c r="E311" s="19">
        <f t="shared" si="102"/>
        <v>0</v>
      </c>
      <c r="F311" s="19">
        <f t="shared" si="102"/>
        <v>0</v>
      </c>
      <c r="G311" s="19">
        <f t="shared" si="102"/>
        <v>6000</v>
      </c>
      <c r="H311" s="19">
        <f t="shared" si="102"/>
        <v>6000</v>
      </c>
      <c r="I311" s="19">
        <f t="shared" si="102"/>
        <v>0</v>
      </c>
    </row>
    <row r="312" spans="1:9" ht="15.75">
      <c r="A312" s="70">
        <v>512200</v>
      </c>
      <c r="B312" s="116" t="s">
        <v>78</v>
      </c>
      <c r="C312" s="117">
        <v>6000</v>
      </c>
      <c r="D312" s="128">
        <v>6000</v>
      </c>
      <c r="E312" s="129"/>
      <c r="F312" s="128"/>
      <c r="G312" s="120">
        <f>SUM(C312)</f>
        <v>6000</v>
      </c>
      <c r="H312" s="118">
        <f>SUM(D312)</f>
        <v>6000</v>
      </c>
      <c r="I312" s="121">
        <f>SUM(G312-H312)</f>
        <v>0</v>
      </c>
    </row>
    <row r="313" spans="1:9" ht="15.75">
      <c r="A313" s="70">
        <v>512600</v>
      </c>
      <c r="B313" s="116" t="s">
        <v>79</v>
      </c>
      <c r="C313" s="117"/>
      <c r="D313" s="118"/>
      <c r="E313" s="119"/>
      <c r="F313" s="118"/>
      <c r="G313" s="120"/>
      <c r="H313" s="118"/>
      <c r="I313" s="121"/>
    </row>
    <row r="314" spans="1:9" ht="15.75">
      <c r="A314" s="70">
        <v>512900</v>
      </c>
      <c r="B314" s="116" t="s">
        <v>80</v>
      </c>
      <c r="C314" s="117"/>
      <c r="D314" s="128"/>
      <c r="E314" s="129"/>
      <c r="F314" s="128"/>
      <c r="G314" s="120"/>
      <c r="H314" s="118"/>
      <c r="I314" s="121"/>
    </row>
    <row r="315" spans="1:9" ht="15.75">
      <c r="A315" s="65">
        <v>515000</v>
      </c>
      <c r="B315" s="42" t="s">
        <v>81</v>
      </c>
      <c r="C315" s="18">
        <f aca="true" t="shared" si="103" ref="C315:I315">SUM(C316)</f>
        <v>0</v>
      </c>
      <c r="D315" s="18">
        <f t="shared" si="103"/>
        <v>0</v>
      </c>
      <c r="E315" s="18">
        <f t="shared" si="103"/>
        <v>0</v>
      </c>
      <c r="F315" s="18">
        <f t="shared" si="103"/>
        <v>0</v>
      </c>
      <c r="G315" s="18">
        <f t="shared" si="103"/>
        <v>0</v>
      </c>
      <c r="H315" s="18">
        <f t="shared" si="103"/>
        <v>0</v>
      </c>
      <c r="I315" s="18">
        <f t="shared" si="103"/>
        <v>0</v>
      </c>
    </row>
    <row r="316" spans="1:9" ht="15.75">
      <c r="A316" s="70">
        <v>515100</v>
      </c>
      <c r="B316" s="116" t="s">
        <v>82</v>
      </c>
      <c r="C316" s="122"/>
      <c r="D316" s="118"/>
      <c r="E316" s="119"/>
      <c r="F316" s="118"/>
      <c r="G316" s="120"/>
      <c r="H316" s="118"/>
      <c r="I316" s="121"/>
    </row>
    <row r="317" spans="1:9" ht="15.75">
      <c r="A317" s="100">
        <v>520000</v>
      </c>
      <c r="B317" s="101" t="s">
        <v>83</v>
      </c>
      <c r="C317" s="137">
        <f aca="true" t="shared" si="104" ref="C317:I318">SUM(C318)</f>
        <v>0</v>
      </c>
      <c r="D317" s="138">
        <f t="shared" si="104"/>
        <v>0</v>
      </c>
      <c r="E317" s="139">
        <f t="shared" si="104"/>
        <v>0</v>
      </c>
      <c r="F317" s="138">
        <f t="shared" si="104"/>
        <v>0</v>
      </c>
      <c r="G317" s="139">
        <f t="shared" si="104"/>
        <v>0</v>
      </c>
      <c r="H317" s="139">
        <f t="shared" si="104"/>
        <v>0</v>
      </c>
      <c r="I317" s="139">
        <f t="shared" si="104"/>
        <v>0</v>
      </c>
    </row>
    <row r="318" spans="1:9" ht="15.75">
      <c r="A318" s="65">
        <v>523000</v>
      </c>
      <c r="B318" s="42" t="s">
        <v>84</v>
      </c>
      <c r="C318" s="18">
        <f t="shared" si="104"/>
        <v>0</v>
      </c>
      <c r="D318" s="34">
        <f t="shared" si="104"/>
        <v>0</v>
      </c>
      <c r="E318" s="6">
        <f t="shared" si="104"/>
        <v>0</v>
      </c>
      <c r="F318" s="31">
        <f t="shared" si="104"/>
        <v>0</v>
      </c>
      <c r="G318" s="9">
        <f t="shared" si="104"/>
        <v>0</v>
      </c>
      <c r="H318" s="9">
        <f t="shared" si="104"/>
        <v>0</v>
      </c>
      <c r="I318" s="9">
        <f t="shared" si="104"/>
        <v>0</v>
      </c>
    </row>
    <row r="319" spans="1:9" ht="16.5" thickBot="1">
      <c r="A319" s="74">
        <v>523100</v>
      </c>
      <c r="B319" s="130" t="s">
        <v>85</v>
      </c>
      <c r="C319" s="140"/>
      <c r="D319" s="135"/>
      <c r="E319" s="141"/>
      <c r="F319" s="142"/>
      <c r="G319" s="134"/>
      <c r="H319" s="135"/>
      <c r="I319" s="136"/>
    </row>
    <row r="320" spans="1:9" ht="16.5" thickBot="1">
      <c r="A320" s="73" t="s">
        <v>86</v>
      </c>
      <c r="B320" s="143" t="s">
        <v>104</v>
      </c>
      <c r="C320" s="17">
        <f>SUM(C228+C306)</f>
        <v>446427</v>
      </c>
      <c r="D320" s="158">
        <f>SUM(D228+D306)</f>
        <v>438502.13</v>
      </c>
      <c r="E320" s="24">
        <f>SUM(E228+E306)</f>
        <v>0</v>
      </c>
      <c r="F320" s="158">
        <v>0</v>
      </c>
      <c r="G320" s="24">
        <f>SUM(G228+G306)</f>
        <v>446427</v>
      </c>
      <c r="H320" s="158">
        <f>SUM(D320)</f>
        <v>438502.13</v>
      </c>
      <c r="I320" s="24">
        <f>SUM(G320-H320)</f>
        <v>7924.869999999995</v>
      </c>
    </row>
    <row r="321" spans="1:9" ht="15.75">
      <c r="A321" s="61"/>
      <c r="B321" s="1"/>
      <c r="C321" s="3"/>
      <c r="D321" s="3"/>
      <c r="E321" s="3"/>
      <c r="F321" s="3"/>
      <c r="G321" s="3"/>
      <c r="H321" s="3"/>
      <c r="I321" s="3"/>
    </row>
    <row r="322" spans="1:9" ht="15.75">
      <c r="A322" s="91" t="s">
        <v>122</v>
      </c>
      <c r="B322" s="91"/>
      <c r="C322" s="146"/>
      <c r="D322" s="146"/>
      <c r="E322" s="146"/>
      <c r="F322" s="146"/>
      <c r="G322" s="146"/>
      <c r="H322" s="146"/>
      <c r="I322" s="89"/>
    </row>
    <row r="323" spans="1:9" ht="15.75">
      <c r="A323" s="91"/>
      <c r="B323" s="91"/>
      <c r="C323" s="146"/>
      <c r="D323" s="146"/>
      <c r="E323" s="146"/>
      <c r="F323" s="146"/>
      <c r="G323" s="146"/>
      <c r="H323" s="146"/>
      <c r="I323" s="89"/>
    </row>
    <row r="324" spans="1:8" ht="15.75">
      <c r="A324" s="145"/>
      <c r="B324" s="147"/>
      <c r="C324" s="146"/>
      <c r="D324" s="146"/>
      <c r="E324" s="146"/>
      <c r="F324" s="146"/>
      <c r="G324" s="146"/>
      <c r="H324" s="146"/>
    </row>
    <row r="325" spans="1:8" ht="15.75">
      <c r="A325" s="232" t="s">
        <v>121</v>
      </c>
      <c r="B325" s="232"/>
      <c r="C325" s="232"/>
      <c r="D325" s="146"/>
      <c r="E325" s="146"/>
      <c r="F325" s="146"/>
      <c r="G325" s="146"/>
      <c r="H325" s="146"/>
    </row>
    <row r="326" spans="1:9" ht="15.75">
      <c r="A326" s="291"/>
      <c r="B326" s="291"/>
      <c r="C326" s="291"/>
      <c r="D326" s="113"/>
      <c r="E326" s="113"/>
      <c r="F326" s="113"/>
      <c r="G326" s="251" t="s">
        <v>120</v>
      </c>
      <c r="H326" s="251"/>
      <c r="I326" s="251"/>
    </row>
    <row r="327" spans="1:8" ht="15.75">
      <c r="A327" s="145"/>
      <c r="B327" s="183"/>
      <c r="C327" s="146"/>
      <c r="D327" s="146"/>
      <c r="E327" s="146"/>
      <c r="F327" s="146"/>
      <c r="G327" s="146"/>
      <c r="H327" s="146"/>
    </row>
    <row r="328" spans="1:9" ht="15.75">
      <c r="A328" s="145"/>
      <c r="B328" s="146"/>
      <c r="C328" s="146"/>
      <c r="D328" s="182"/>
      <c r="E328" s="182"/>
      <c r="F328" s="182"/>
      <c r="G328" s="182"/>
      <c r="H328" s="182"/>
      <c r="I328" s="184"/>
    </row>
    <row r="329" ht="15">
      <c r="I329" s="179"/>
    </row>
  </sheetData>
  <sheetProtection/>
  <mergeCells count="31">
    <mergeCell ref="A2:I2"/>
    <mergeCell ref="G4:G5"/>
    <mergeCell ref="C106:C108"/>
    <mergeCell ref="G225:G227"/>
    <mergeCell ref="G106:G108"/>
    <mergeCell ref="A1:I1"/>
    <mergeCell ref="C4:C5"/>
    <mergeCell ref="A326:C326"/>
    <mergeCell ref="A325:C325"/>
    <mergeCell ref="A223:I223"/>
    <mergeCell ref="A225:B227"/>
    <mergeCell ref="C225:C227"/>
    <mergeCell ref="A4:B5"/>
    <mergeCell ref="I106:I108"/>
    <mergeCell ref="H225:H227"/>
    <mergeCell ref="D4:D5"/>
    <mergeCell ref="A104:I104"/>
    <mergeCell ref="A106:B108"/>
    <mergeCell ref="H4:H5"/>
    <mergeCell ref="E4:E5"/>
    <mergeCell ref="F4:F5"/>
    <mergeCell ref="F106:F108"/>
    <mergeCell ref="G326:I326"/>
    <mergeCell ref="I4:I5"/>
    <mergeCell ref="E106:E108"/>
    <mergeCell ref="D225:D227"/>
    <mergeCell ref="E225:E227"/>
    <mergeCell ref="F225:F227"/>
    <mergeCell ref="I225:I227"/>
    <mergeCell ref="H106:H108"/>
    <mergeCell ref="D106:D108"/>
  </mergeCells>
  <printOptions/>
  <pageMargins left="0" right="0" top="0.354330708661417" bottom="0.354330708661417" header="0.31496062992126" footer="0.3149606299212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Beograd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jovana.djordjevic</dc:creator>
  <cp:keywords/>
  <dc:description/>
  <cp:lastModifiedBy>Katarina</cp:lastModifiedBy>
  <cp:lastPrinted>2023-02-02T11:23:22Z</cp:lastPrinted>
  <dcterms:created xsi:type="dcterms:W3CDTF">2013-11-12T10:57:39Z</dcterms:created>
  <dcterms:modified xsi:type="dcterms:W3CDTF">2023-02-02T11:28:38Z</dcterms:modified>
  <cp:category/>
  <cp:version/>
  <cp:contentType/>
  <cp:contentStatus/>
</cp:coreProperties>
</file>